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64011"/>
  <bookViews>
    <workbookView showSheetTabs="0" xWindow="0" yWindow="0" windowWidth="28800" windowHeight="10965"/>
  </bookViews>
  <sheets>
    <sheet name="Sheet1" sheetId="1" r:id="rId1"/>
  </sheets>
  <definedNames>
    <definedName name="_xlnm._FilterDatabase" localSheetId="0" hidden="1">Sheet1!$B$13:$J$13</definedName>
    <definedName name="_xlnm.Print_Area" localSheetId="0">Sheet1!$A$1:$J$202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5" i="1" l="1"/>
  <c r="K130" i="1"/>
  <c r="F141" i="1"/>
  <c r="G141" i="1"/>
  <c r="H141" i="1"/>
  <c r="I141" i="1"/>
  <c r="J141" i="1"/>
  <c r="E141" i="1"/>
  <c r="F143" i="1"/>
  <c r="G143" i="1"/>
  <c r="H143" i="1"/>
  <c r="I143" i="1"/>
  <c r="J143" i="1"/>
  <c r="E143" i="1"/>
  <c r="E144" i="1"/>
  <c r="E145" i="1"/>
  <c r="E142" i="1" s="1"/>
  <c r="G40" i="1" l="1"/>
  <c r="F84" i="1"/>
  <c r="F83" i="1" s="1"/>
  <c r="F82" i="1"/>
  <c r="F98" i="1" l="1"/>
  <c r="J173" i="1" l="1"/>
  <c r="J171" i="1"/>
  <c r="J168" i="1" s="1"/>
  <c r="J164" i="1"/>
  <c r="J161" i="1"/>
  <c r="J158" i="1"/>
  <c r="J154" i="1"/>
  <c r="J151" i="1"/>
  <c r="J147" i="1"/>
  <c r="J146" i="1" s="1"/>
  <c r="J145" i="1"/>
  <c r="J142" i="1" s="1"/>
  <c r="J144" i="1"/>
  <c r="J140" i="1"/>
  <c r="J139" i="1"/>
  <c r="J138" i="1" s="1"/>
  <c r="J133" i="1"/>
  <c r="J130" i="1" s="1"/>
  <c r="J126" i="1"/>
  <c r="J123" i="1" s="1"/>
  <c r="J119" i="1"/>
  <c r="J118" i="1" s="1"/>
  <c r="J115" i="1" s="1"/>
  <c r="J113" i="1"/>
  <c r="J29" i="1" s="1"/>
  <c r="J28" i="1" s="1"/>
  <c r="J111" i="1"/>
  <c r="J109" i="1"/>
  <c r="J99" i="1"/>
  <c r="J94" i="1" s="1"/>
  <c r="J97" i="1"/>
  <c r="J95" i="1"/>
  <c r="J92" i="1"/>
  <c r="J87" i="1" s="1"/>
  <c r="J90" i="1"/>
  <c r="J88" i="1"/>
  <c r="J85" i="1"/>
  <c r="J80" i="1" s="1"/>
  <c r="J83" i="1"/>
  <c r="J81" i="1"/>
  <c r="J78" i="1"/>
  <c r="J73" i="1" s="1"/>
  <c r="J76" i="1"/>
  <c r="J74" i="1"/>
  <c r="J71" i="1"/>
  <c r="J66" i="1" s="1"/>
  <c r="J69" i="1"/>
  <c r="J67" i="1"/>
  <c r="J62" i="1"/>
  <c r="J60" i="1"/>
  <c r="J57" i="1"/>
  <c r="J55" i="1"/>
  <c r="J53" i="1"/>
  <c r="J50" i="1"/>
  <c r="J48" i="1"/>
  <c r="J46" i="1"/>
  <c r="J45" i="1" s="1"/>
  <c r="J43" i="1"/>
  <c r="J41" i="1"/>
  <c r="J39" i="1"/>
  <c r="J38" i="1"/>
  <c r="J36" i="1"/>
  <c r="J31" i="1" s="1"/>
  <c r="J34" i="1"/>
  <c r="J32" i="1"/>
  <c r="J22" i="1"/>
  <c r="J21" i="1"/>
  <c r="I173" i="1"/>
  <c r="I171" i="1"/>
  <c r="I168" i="1"/>
  <c r="I164" i="1"/>
  <c r="I161" i="1" s="1"/>
  <c r="I158" i="1"/>
  <c r="I154" i="1"/>
  <c r="I153" i="1" s="1"/>
  <c r="I151" i="1"/>
  <c r="I147" i="1"/>
  <c r="I145" i="1"/>
  <c r="I144" i="1"/>
  <c r="I140" i="1"/>
  <c r="I139" i="1"/>
  <c r="I138" i="1" s="1"/>
  <c r="I133" i="1"/>
  <c r="I130" i="1" s="1"/>
  <c r="I126" i="1"/>
  <c r="I123" i="1" s="1"/>
  <c r="I119" i="1"/>
  <c r="I118" i="1" s="1"/>
  <c r="I115" i="1" s="1"/>
  <c r="I113" i="1"/>
  <c r="I111" i="1"/>
  <c r="I109" i="1"/>
  <c r="I99" i="1"/>
  <c r="I97" i="1"/>
  <c r="I95" i="1"/>
  <c r="I92" i="1"/>
  <c r="I90" i="1"/>
  <c r="I88" i="1"/>
  <c r="I85" i="1"/>
  <c r="I83" i="1"/>
  <c r="I81" i="1"/>
  <c r="I80" i="1" s="1"/>
  <c r="I78" i="1"/>
  <c r="I76" i="1"/>
  <c r="I74" i="1"/>
  <c r="I73" i="1" s="1"/>
  <c r="I71" i="1"/>
  <c r="I69" i="1"/>
  <c r="I67" i="1"/>
  <c r="I62" i="1"/>
  <c r="I60" i="1"/>
  <c r="I59" i="1" s="1"/>
  <c r="I57" i="1"/>
  <c r="I55" i="1"/>
  <c r="I53" i="1"/>
  <c r="I50" i="1"/>
  <c r="I48" i="1"/>
  <c r="I46" i="1"/>
  <c r="I43" i="1"/>
  <c r="I41" i="1"/>
  <c r="I39" i="1"/>
  <c r="I38" i="1"/>
  <c r="I36" i="1"/>
  <c r="I34" i="1"/>
  <c r="I32" i="1"/>
  <c r="I22" i="1"/>
  <c r="I21" i="1"/>
  <c r="J108" i="1" l="1"/>
  <c r="I66" i="1"/>
  <c r="I142" i="1"/>
  <c r="J25" i="1"/>
  <c r="J24" i="1" s="1"/>
  <c r="J23" i="1" s="1"/>
  <c r="I87" i="1"/>
  <c r="J27" i="1"/>
  <c r="J26" i="1" s="1"/>
  <c r="J137" i="1"/>
  <c r="I27" i="1"/>
  <c r="I26" i="1" s="1"/>
  <c r="I25" i="1"/>
  <c r="I24" i="1" s="1"/>
  <c r="I31" i="1"/>
  <c r="I29" i="1"/>
  <c r="I20" i="1" s="1"/>
  <c r="I19" i="1" s="1"/>
  <c r="I52" i="1"/>
  <c r="I108" i="1"/>
  <c r="I45" i="1"/>
  <c r="I94" i="1"/>
  <c r="J59" i="1"/>
  <c r="J153" i="1"/>
  <c r="I146" i="1"/>
  <c r="J52" i="1"/>
  <c r="J18" i="1"/>
  <c r="J17" i="1" s="1"/>
  <c r="J20" i="1"/>
  <c r="J19" i="1" s="1"/>
  <c r="I137" i="1"/>
  <c r="I16" i="1"/>
  <c r="I15" i="1" s="1"/>
  <c r="I18" i="1"/>
  <c r="I17" i="1" s="1"/>
  <c r="J16" i="1" l="1"/>
  <c r="J15" i="1" s="1"/>
  <c r="I28" i="1"/>
  <c r="I23" i="1" s="1"/>
  <c r="I14" i="1"/>
  <c r="J14" i="1"/>
  <c r="G83" i="1" l="1"/>
  <c r="H83" i="1"/>
  <c r="F22" i="1"/>
  <c r="G22" i="1"/>
  <c r="H22" i="1"/>
  <c r="E22" i="1"/>
  <c r="F74" i="1"/>
  <c r="G74" i="1"/>
  <c r="G73" i="1" s="1"/>
  <c r="H74" i="1"/>
  <c r="E74" i="1"/>
  <c r="F76" i="1"/>
  <c r="G76" i="1"/>
  <c r="H76" i="1"/>
  <c r="E76" i="1"/>
  <c r="F78" i="1"/>
  <c r="G78" i="1"/>
  <c r="H78" i="1"/>
  <c r="E78" i="1"/>
  <c r="F46" i="1"/>
  <c r="G46" i="1"/>
  <c r="G45" i="1" s="1"/>
  <c r="H46" i="1"/>
  <c r="E46" i="1"/>
  <c r="F48" i="1"/>
  <c r="G48" i="1"/>
  <c r="H48" i="1"/>
  <c r="E48" i="1"/>
  <c r="F50" i="1"/>
  <c r="G50" i="1"/>
  <c r="H50" i="1"/>
  <c r="E50" i="1"/>
  <c r="F45" i="1" l="1"/>
  <c r="F73" i="1"/>
  <c r="E45" i="1"/>
  <c r="E73" i="1"/>
  <c r="H45" i="1"/>
  <c r="H73" i="1"/>
  <c r="H97" i="1"/>
  <c r="F144" i="1" l="1"/>
  <c r="F21" i="1" s="1"/>
  <c r="G144" i="1"/>
  <c r="G21" i="1" s="1"/>
  <c r="H144" i="1"/>
  <c r="H21" i="1" s="1"/>
  <c r="E21" i="1"/>
  <c r="F158" i="1"/>
  <c r="G158" i="1"/>
  <c r="H158" i="1"/>
  <c r="E158" i="1"/>
  <c r="L160" i="1"/>
  <c r="F145" i="1" l="1"/>
  <c r="F142" i="1" s="1"/>
  <c r="G145" i="1"/>
  <c r="G142" i="1" s="1"/>
  <c r="H145" i="1"/>
  <c r="H142" i="1" s="1"/>
  <c r="F140" i="1"/>
  <c r="G140" i="1"/>
  <c r="H140" i="1"/>
  <c r="F139" i="1"/>
  <c r="F138" i="1" s="1"/>
  <c r="G139" i="1"/>
  <c r="G138" i="1" s="1"/>
  <c r="H139" i="1"/>
  <c r="H138" i="1" s="1"/>
  <c r="E139" i="1"/>
  <c r="F151" i="1"/>
  <c r="G151" i="1"/>
  <c r="H151" i="1"/>
  <c r="F164" i="1"/>
  <c r="F161" i="1" s="1"/>
  <c r="G164" i="1"/>
  <c r="H164" i="1"/>
  <c r="F173" i="1"/>
  <c r="G173" i="1"/>
  <c r="H173" i="1"/>
  <c r="E173" i="1"/>
  <c r="K14" i="1"/>
  <c r="F137" i="1" l="1"/>
  <c r="E99" i="1"/>
  <c r="L22" i="1" l="1"/>
  <c r="L30" i="1"/>
  <c r="L33" i="1"/>
  <c r="L35" i="1"/>
  <c r="L37" i="1"/>
  <c r="L40" i="1"/>
  <c r="L44" i="1"/>
  <c r="L89" i="1"/>
  <c r="L91" i="1"/>
  <c r="L93" i="1"/>
  <c r="L61" i="1"/>
  <c r="L63" i="1"/>
  <c r="L64" i="1"/>
  <c r="L65" i="1"/>
  <c r="L101" i="1"/>
  <c r="L102" i="1"/>
  <c r="L103" i="1"/>
  <c r="L104" i="1"/>
  <c r="L105" i="1"/>
  <c r="L106" i="1"/>
  <c r="L107" i="1"/>
  <c r="L68" i="1"/>
  <c r="L70" i="1"/>
  <c r="L72" i="1"/>
  <c r="L82" i="1"/>
  <c r="L84" i="1"/>
  <c r="L86" i="1"/>
  <c r="L110" i="1"/>
  <c r="L112" i="1"/>
  <c r="L114" i="1"/>
  <c r="L96" i="1"/>
  <c r="L98" i="1"/>
  <c r="L100" i="1"/>
  <c r="L54" i="1"/>
  <c r="L58" i="1"/>
  <c r="L116" i="1"/>
  <c r="L117" i="1"/>
  <c r="L120" i="1"/>
  <c r="L121" i="1"/>
  <c r="L122" i="1"/>
  <c r="L124" i="1"/>
  <c r="L125" i="1"/>
  <c r="L127" i="1"/>
  <c r="L128" i="1"/>
  <c r="L129" i="1"/>
  <c r="L131" i="1"/>
  <c r="L132" i="1"/>
  <c r="L134" i="1"/>
  <c r="L135" i="1"/>
  <c r="L136" i="1"/>
  <c r="L145" i="1"/>
  <c r="L148" i="1"/>
  <c r="L149" i="1"/>
  <c r="L150" i="1"/>
  <c r="L152" i="1"/>
  <c r="L155" i="1"/>
  <c r="L156" i="1"/>
  <c r="L157" i="1"/>
  <c r="L159" i="1"/>
  <c r="L162" i="1"/>
  <c r="L163" i="1"/>
  <c r="L165" i="1"/>
  <c r="L166" i="1"/>
  <c r="L167" i="1"/>
  <c r="L169" i="1"/>
  <c r="L170" i="1"/>
  <c r="L172" i="1"/>
  <c r="L174" i="1"/>
  <c r="H99" i="1" l="1"/>
  <c r="G99" i="1"/>
  <c r="F99" i="1"/>
  <c r="G97" i="1"/>
  <c r="F97" i="1"/>
  <c r="H95" i="1"/>
  <c r="E95" i="1"/>
  <c r="E97" i="1"/>
  <c r="H57" i="1"/>
  <c r="G57" i="1"/>
  <c r="F57" i="1"/>
  <c r="E57" i="1"/>
  <c r="H55" i="1"/>
  <c r="G55" i="1"/>
  <c r="E55" i="1"/>
  <c r="H53" i="1"/>
  <c r="G53" i="1"/>
  <c r="F53" i="1"/>
  <c r="E53" i="1"/>
  <c r="G52" i="1" l="1"/>
  <c r="E52" i="1"/>
  <c r="F94" i="1"/>
  <c r="H94" i="1"/>
  <c r="L56" i="1"/>
  <c r="E94" i="1"/>
  <c r="G94" i="1"/>
  <c r="L53" i="1"/>
  <c r="L57" i="1"/>
  <c r="L99" i="1"/>
  <c r="H52" i="1"/>
  <c r="F55" i="1"/>
  <c r="F52" i="1" s="1"/>
  <c r="L97" i="1"/>
  <c r="L95" i="1"/>
  <c r="H171" i="1"/>
  <c r="H168" i="1" s="1"/>
  <c r="G171" i="1"/>
  <c r="G168" i="1" s="1"/>
  <c r="F171" i="1"/>
  <c r="F168" i="1" s="1"/>
  <c r="E171" i="1"/>
  <c r="E168" i="1" s="1"/>
  <c r="E164" i="1"/>
  <c r="E161" i="1" s="1"/>
  <c r="H161" i="1"/>
  <c r="G161" i="1"/>
  <c r="H154" i="1"/>
  <c r="H153" i="1" s="1"/>
  <c r="G154" i="1"/>
  <c r="G153" i="1" s="1"/>
  <c r="F154" i="1"/>
  <c r="F153" i="1" s="1"/>
  <c r="E154" i="1"/>
  <c r="E153" i="1" s="1"/>
  <c r="K152" i="1"/>
  <c r="E151" i="1"/>
  <c r="K150" i="1"/>
  <c r="K149" i="1"/>
  <c r="K148" i="1"/>
  <c r="K139" i="1" s="1"/>
  <c r="H147" i="1"/>
  <c r="H146" i="1" s="1"/>
  <c r="G147" i="1"/>
  <c r="G146" i="1" s="1"/>
  <c r="F147" i="1"/>
  <c r="F146" i="1" s="1"/>
  <c r="E147" i="1"/>
  <c r="H137" i="1"/>
  <c r="G137" i="1"/>
  <c r="E140" i="1"/>
  <c r="H133" i="1"/>
  <c r="H130" i="1" s="1"/>
  <c r="G133" i="1"/>
  <c r="G130" i="1" s="1"/>
  <c r="F133" i="1"/>
  <c r="F130" i="1" s="1"/>
  <c r="E133" i="1"/>
  <c r="E130" i="1" s="1"/>
  <c r="K129" i="1"/>
  <c r="K128" i="1"/>
  <c r="K127" i="1"/>
  <c r="H126" i="1"/>
  <c r="H123" i="1" s="1"/>
  <c r="G126" i="1"/>
  <c r="G123" i="1" s="1"/>
  <c r="F126" i="1"/>
  <c r="E126" i="1"/>
  <c r="K125" i="1"/>
  <c r="K124" i="1"/>
  <c r="K122" i="1"/>
  <c r="K121" i="1"/>
  <c r="K120" i="1"/>
  <c r="H119" i="1"/>
  <c r="H118" i="1" s="1"/>
  <c r="H115" i="1" s="1"/>
  <c r="G119" i="1"/>
  <c r="G118" i="1" s="1"/>
  <c r="G115" i="1" s="1"/>
  <c r="F119" i="1"/>
  <c r="F118" i="1" s="1"/>
  <c r="F115" i="1" s="1"/>
  <c r="E119" i="1"/>
  <c r="E118" i="1" s="1"/>
  <c r="E115" i="1" s="1"/>
  <c r="K117" i="1"/>
  <c r="K116" i="1"/>
  <c r="K114" i="1"/>
  <c r="H113" i="1"/>
  <c r="G113" i="1"/>
  <c r="F113" i="1"/>
  <c r="E113" i="1"/>
  <c r="K112" i="1"/>
  <c r="H111" i="1"/>
  <c r="G111" i="1"/>
  <c r="F111" i="1"/>
  <c r="E111" i="1"/>
  <c r="K110" i="1"/>
  <c r="H109" i="1"/>
  <c r="G109" i="1"/>
  <c r="F109" i="1"/>
  <c r="E109" i="1"/>
  <c r="K86" i="1"/>
  <c r="K85" i="1"/>
  <c r="H85" i="1"/>
  <c r="G85" i="1"/>
  <c r="E85" i="1"/>
  <c r="K84" i="1"/>
  <c r="E83" i="1"/>
  <c r="L83" i="1" s="1"/>
  <c r="K82" i="1"/>
  <c r="H81" i="1"/>
  <c r="G81" i="1"/>
  <c r="F81" i="1"/>
  <c r="E81" i="1"/>
  <c r="K72" i="1"/>
  <c r="H71" i="1"/>
  <c r="G71" i="1"/>
  <c r="F71" i="1"/>
  <c r="E71" i="1"/>
  <c r="K70" i="1"/>
  <c r="H69" i="1"/>
  <c r="G69" i="1"/>
  <c r="F69" i="1"/>
  <c r="E69" i="1"/>
  <c r="K68" i="1"/>
  <c r="H67" i="1"/>
  <c r="G67" i="1"/>
  <c r="F67" i="1"/>
  <c r="E67" i="1"/>
  <c r="K107" i="1"/>
  <c r="K106" i="1"/>
  <c r="K105" i="1"/>
  <c r="K104" i="1"/>
  <c r="K103" i="1"/>
  <c r="K102" i="1"/>
  <c r="K101" i="1"/>
  <c r="H62" i="1"/>
  <c r="G62" i="1"/>
  <c r="F62" i="1"/>
  <c r="E62" i="1"/>
  <c r="H60" i="1"/>
  <c r="G60" i="1"/>
  <c r="G59" i="1" s="1"/>
  <c r="F60" i="1"/>
  <c r="E60" i="1"/>
  <c r="K93" i="1"/>
  <c r="H92" i="1"/>
  <c r="G92" i="1"/>
  <c r="F92" i="1"/>
  <c r="E92" i="1"/>
  <c r="K91" i="1"/>
  <c r="H90" i="1"/>
  <c r="G90" i="1"/>
  <c r="F90" i="1"/>
  <c r="E90" i="1"/>
  <c r="K89" i="1"/>
  <c r="H88" i="1"/>
  <c r="G88" i="1"/>
  <c r="F88" i="1"/>
  <c r="E88" i="1"/>
  <c r="K44" i="1"/>
  <c r="H43" i="1"/>
  <c r="G43" i="1"/>
  <c r="F43" i="1"/>
  <c r="E43" i="1"/>
  <c r="F41" i="1"/>
  <c r="E41" i="1"/>
  <c r="K40" i="1"/>
  <c r="H39" i="1"/>
  <c r="G39" i="1"/>
  <c r="F39" i="1"/>
  <c r="E39" i="1"/>
  <c r="K37" i="1"/>
  <c r="H36" i="1"/>
  <c r="G36" i="1"/>
  <c r="F36" i="1"/>
  <c r="E36" i="1"/>
  <c r="K35" i="1"/>
  <c r="H34" i="1"/>
  <c r="G34" i="1"/>
  <c r="F34" i="1"/>
  <c r="E34" i="1"/>
  <c r="K33" i="1"/>
  <c r="H32" i="1"/>
  <c r="G32" i="1"/>
  <c r="F32" i="1"/>
  <c r="E32" i="1"/>
  <c r="G25" i="1" l="1"/>
  <c r="F25" i="1"/>
  <c r="F80" i="1"/>
  <c r="F108" i="1"/>
  <c r="E29" i="1"/>
  <c r="E80" i="1"/>
  <c r="H25" i="1"/>
  <c r="F29" i="1"/>
  <c r="F20" i="1" s="1"/>
  <c r="F123" i="1"/>
  <c r="E108" i="1"/>
  <c r="E25" i="1"/>
  <c r="G29" i="1"/>
  <c r="F27" i="1"/>
  <c r="F26" i="1" s="1"/>
  <c r="E27" i="1"/>
  <c r="E26" i="1" s="1"/>
  <c r="H29" i="1"/>
  <c r="E146" i="1"/>
  <c r="G31" i="1"/>
  <c r="G108" i="1"/>
  <c r="H108" i="1"/>
  <c r="H41" i="1"/>
  <c r="H27" i="1" s="1"/>
  <c r="H26" i="1" s="1"/>
  <c r="G87" i="1"/>
  <c r="E66" i="1"/>
  <c r="H59" i="1"/>
  <c r="K83" i="1"/>
  <c r="L111" i="1"/>
  <c r="L173" i="1"/>
  <c r="F87" i="1"/>
  <c r="H87" i="1"/>
  <c r="F66" i="1"/>
  <c r="L151" i="1"/>
  <c r="L55" i="1"/>
  <c r="E59" i="1"/>
  <c r="G66" i="1"/>
  <c r="H66" i="1"/>
  <c r="K71" i="1"/>
  <c r="L71" i="1"/>
  <c r="L130" i="1"/>
  <c r="L133" i="1"/>
  <c r="L39" i="1"/>
  <c r="L92" i="1"/>
  <c r="L60" i="1"/>
  <c r="K69" i="1"/>
  <c r="L69" i="1"/>
  <c r="L81" i="1"/>
  <c r="K109" i="1"/>
  <c r="L109" i="1"/>
  <c r="L126" i="1"/>
  <c r="L139" i="1"/>
  <c r="L154" i="1"/>
  <c r="L42" i="1"/>
  <c r="L67" i="1"/>
  <c r="L85" i="1"/>
  <c r="L171" i="1"/>
  <c r="L94" i="1"/>
  <c r="L52" i="1"/>
  <c r="L32" i="1"/>
  <c r="L90" i="1"/>
  <c r="H31" i="1"/>
  <c r="H38" i="1"/>
  <c r="L43" i="1"/>
  <c r="L88" i="1"/>
  <c r="L62" i="1"/>
  <c r="K113" i="1"/>
  <c r="L113" i="1"/>
  <c r="L119" i="1"/>
  <c r="L140" i="1"/>
  <c r="L141" i="1"/>
  <c r="L143" i="1"/>
  <c r="L147" i="1"/>
  <c r="L158" i="1"/>
  <c r="L161" i="1"/>
  <c r="L164" i="1"/>
  <c r="L36" i="1"/>
  <c r="E31" i="1"/>
  <c r="F31" i="1"/>
  <c r="L34" i="1"/>
  <c r="F38" i="1"/>
  <c r="E38" i="1"/>
  <c r="K43" i="1"/>
  <c r="K111" i="1"/>
  <c r="G38" i="1"/>
  <c r="G41" i="1"/>
  <c r="G27" i="1" s="1"/>
  <c r="K88" i="1"/>
  <c r="E87" i="1"/>
  <c r="E138" i="1"/>
  <c r="E137" i="1" s="1"/>
  <c r="K36" i="1"/>
  <c r="K92" i="1"/>
  <c r="F59" i="1"/>
  <c r="G80" i="1"/>
  <c r="K81" i="1"/>
  <c r="K42" i="1"/>
  <c r="K141" i="1"/>
  <c r="K147" i="1"/>
  <c r="K151" i="1"/>
  <c r="K34" i="1"/>
  <c r="K32" i="1"/>
  <c r="K39" i="1"/>
  <c r="K90" i="1"/>
  <c r="K67" i="1"/>
  <c r="H80" i="1"/>
  <c r="K119" i="1"/>
  <c r="E123" i="1"/>
  <c r="K126" i="1"/>
  <c r="K140" i="1"/>
  <c r="K143" i="1"/>
  <c r="K20" i="1" s="1"/>
  <c r="N31" i="1" l="1"/>
  <c r="F18" i="1"/>
  <c r="F17" i="1" s="1"/>
  <c r="G26" i="1"/>
  <c r="G18" i="1"/>
  <c r="G17" i="1" s="1"/>
  <c r="F24" i="1"/>
  <c r="F16" i="1"/>
  <c r="F15" i="1" s="1"/>
  <c r="E18" i="1"/>
  <c r="E17" i="1" s="1"/>
  <c r="E24" i="1"/>
  <c r="E16" i="1"/>
  <c r="E15" i="1" s="1"/>
  <c r="H16" i="1"/>
  <c r="H15" i="1" s="1"/>
  <c r="H24" i="1"/>
  <c r="H20" i="1"/>
  <c r="H19" i="1" s="1"/>
  <c r="H28" i="1"/>
  <c r="G20" i="1"/>
  <c r="G19" i="1" s="1"/>
  <c r="G28" i="1"/>
  <c r="G16" i="1"/>
  <c r="G15" i="1" s="1"/>
  <c r="G24" i="1"/>
  <c r="F28" i="1"/>
  <c r="F19" i="1"/>
  <c r="E28" i="1"/>
  <c r="E20" i="1"/>
  <c r="E19" i="1" s="1"/>
  <c r="L59" i="1"/>
  <c r="H18" i="1"/>
  <c r="H17" i="1" s="1"/>
  <c r="K153" i="1"/>
  <c r="K80" i="1"/>
  <c r="K41" i="1"/>
  <c r="L66" i="1"/>
  <c r="L29" i="1"/>
  <c r="L142" i="1"/>
  <c r="L108" i="1"/>
  <c r="L27" i="1"/>
  <c r="L41" i="1"/>
  <c r="L80" i="1"/>
  <c r="K66" i="1"/>
  <c r="L118" i="1"/>
  <c r="L168" i="1"/>
  <c r="K87" i="1"/>
  <c r="L87" i="1"/>
  <c r="L153" i="1"/>
  <c r="K146" i="1"/>
  <c r="L146" i="1"/>
  <c r="K123" i="1"/>
  <c r="L123" i="1"/>
  <c r="L138" i="1"/>
  <c r="L31" i="1"/>
  <c r="L25" i="1"/>
  <c r="K38" i="1"/>
  <c r="L38" i="1"/>
  <c r="K138" i="1"/>
  <c r="K31" i="1"/>
  <c r="K142" i="1"/>
  <c r="K108" i="1"/>
  <c r="K118" i="1"/>
  <c r="F14" i="1" l="1"/>
  <c r="H14" i="1"/>
  <c r="G23" i="1"/>
  <c r="L19" i="1"/>
  <c r="F23" i="1"/>
  <c r="E23" i="1"/>
  <c r="G14" i="1"/>
  <c r="H23" i="1"/>
  <c r="E14" i="1"/>
  <c r="L24" i="1"/>
  <c r="L28" i="1"/>
  <c r="L20" i="1"/>
  <c r="K115" i="1"/>
  <c r="L115" i="1"/>
  <c r="L15" i="1"/>
  <c r="L16" i="1"/>
  <c r="L26" i="1"/>
  <c r="L18" i="1"/>
  <c r="L17" i="1"/>
  <c r="K137" i="1"/>
  <c r="L137" i="1"/>
  <c r="L14" i="1" l="1"/>
  <c r="L23" i="1"/>
</calcChain>
</file>

<file path=xl/sharedStrings.xml><?xml version="1.0" encoding="utf-8"?>
<sst xmlns="http://schemas.openxmlformats.org/spreadsheetml/2006/main" count="213" uniqueCount="71">
  <si>
    <t>N 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</si>
  <si>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</si>
  <si>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</si>
  <si>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</si>
  <si>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>2022 год</t>
  </si>
  <si>
    <t>2023 год</t>
  </si>
  <si>
    <t>2024 год</t>
  </si>
  <si>
    <t>1.</t>
  </si>
  <si>
    <t>ВСЕГО</t>
  </si>
  <si>
    <t>Средства краевого бюджета (далее – краевой бюджет), в том числе предусмотренные:</t>
  </si>
  <si>
    <t>Средства федерального бюджета (далее – федеральный бюджет), в том числе предусмотренные:</t>
  </si>
  <si>
    <t>1.1.</t>
  </si>
  <si>
    <t>местный бюджет, в том числе предусмотренный:</t>
  </si>
  <si>
    <t>краевой бюджет, в том числе предусмотренный:</t>
  </si>
  <si>
    <t>федеральный бюджет, в том числе предусмотренный:</t>
  </si>
  <si>
    <t>в том числе основные мероприятия</t>
  </si>
  <si>
    <t xml:space="preserve"> </t>
  </si>
  <si>
    <t xml:space="preserve">                                              ОБЪЕМЫ И ИСТОЧНИКИ</t>
  </si>
  <si>
    <t>1.2.</t>
  </si>
  <si>
    <t>1.3.</t>
  </si>
  <si>
    <t>1.1.2.</t>
  </si>
  <si>
    <t>1.1.3.</t>
  </si>
  <si>
    <t>1.1.1.</t>
  </si>
  <si>
    <t>1.1.5.</t>
  </si>
  <si>
    <t>1.1.6.</t>
  </si>
  <si>
    <t>1.1.7.</t>
  </si>
  <si>
    <t>1.2.1.</t>
  </si>
  <si>
    <t>1.3.1.</t>
  </si>
  <si>
    <t>1.3.2.</t>
  </si>
  <si>
    <t>1.3.3.</t>
  </si>
  <si>
    <t>Приложение 7</t>
  </si>
  <si>
    <t>2021год</t>
  </si>
  <si>
    <t>2025 год</t>
  </si>
  <si>
    <t>2026 год</t>
  </si>
  <si>
    <t xml:space="preserve">к муниципальной программе Грачевского муниципального округа Ставропольского края  </t>
  </si>
  <si>
    <t>финансового обеспечения  программы Грачевского муниципального округа Ставропольского края «Развитие образования в Грачевском муниципальном округе Ставропольского края»</t>
  </si>
  <si>
    <t>Муниципальная программа Грачевского муниципального округа Ставропольского края «Развитие образования в Грачевском муниципальном округе Ставропольского края» (далее – Программа)</t>
  </si>
  <si>
    <t>Средства бюджета Грачевского муниципального округа (далее – местный бюджет), в том числе предусмотренные:</t>
  </si>
  <si>
    <t>управление образования</t>
  </si>
  <si>
    <t>1.1.8.</t>
  </si>
  <si>
    <t>1.1.9.</t>
  </si>
  <si>
    <t>1.2.2.</t>
  </si>
  <si>
    <t>Подпрограмма « Развитие дошкольного, общего и дополнительного образования в Грачевском муниципальном округе Ставропольского края»</t>
  </si>
  <si>
    <t>Основное мероприятие «Обеспечение предоставления бесплатного дошкольного образования»</t>
  </si>
  <si>
    <t>Основное мероприятие «Обеспечение предоставления бесплатного общего и дополнительного образования»</t>
  </si>
  <si>
    <r>
      <t>Основное мероприятие« Обеспечение мероприятий по социальной поддержке  детей</t>
    </r>
    <r>
      <rPr>
        <b/>
        <sz val="14"/>
        <color theme="1"/>
        <rFont val="Times New Roman"/>
        <family val="1"/>
        <charset val="204"/>
      </rPr>
      <t>»</t>
    </r>
  </si>
  <si>
    <t>Основное мероприятие «Энергосбережение и повышение энергетической эффективности в муниципальных образовательных учреждениях»</t>
  </si>
  <si>
    <t>Основное мероприятие «Проведение работ по благоустройству территории муниципальных образовательных организаций»</t>
  </si>
  <si>
    <t>Основное мероприятие «Обеспечение горячим питанием обучающихся 1-4 классов в муниципальных образовательных организациях»</t>
  </si>
  <si>
    <t>Подпрограмма «Государственная поддержка детей с ограниченными возможностями здоровья, детей-инвалидов, детей-сирот и детей, оставшихся без попечения родителей, в Грачевском муниципальном округе Ставропольского края»</t>
  </si>
  <si>
    <t>Подпрограмма «Обеспечение реализации муниципальной программы Грачевского муниципального округа Ставропольского края «Развитие образования в Грачевском муниципальном округе Ставропольского края»  и общепрограммные мероприятия»»</t>
  </si>
  <si>
    <t>Основное мероприятие «Обеспечение функций органа местного самоуправления»</t>
  </si>
  <si>
    <t>Основное мероприятие «Обеспечение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пунктов»</t>
  </si>
  <si>
    <r>
      <t>Основное мероприятие «Организация и осуществление деятельности по опеке и попечительству в области образования</t>
    </r>
    <r>
      <rPr>
        <b/>
        <sz val="14"/>
        <color theme="1"/>
        <rFont val="Times New Roman"/>
        <family val="1"/>
        <charset val="204"/>
      </rPr>
      <t>»</t>
    </r>
  </si>
  <si>
    <t xml:space="preserve">Основное мероприятие «Ремонт кровель в муниципальных общеобразовательных организациях Грачевского муниципального округа»
</t>
  </si>
  <si>
    <t>Основное мероприятие «Вручение законным представителям, опекунам, приемным родителям, попечителям уведомлений, содержащих официальную информацию о правах несовершеннолетних; телефоны «горячих линий» по вопросам прав и защиты интересов несовершеннолетних; социально- психологической помощи как несовершеннолетним, так и законным представителям»</t>
  </si>
  <si>
    <t xml:space="preserve">1.1.10
</t>
  </si>
  <si>
    <t>Основное мероприятие «Защита прав и законных интересов детей-сирот и детей, оставшихся без попечения родителей»</t>
  </si>
  <si>
    <t>управление образования администрации Грачевского муниципального округа Ставропольского края (далее  - управление образования)</t>
  </si>
  <si>
    <t>1.3.4.</t>
  </si>
  <si>
    <t xml:space="preserve">Основное мероприятие "Обеспечение деятельности  учреждений дополнительного образования" </t>
  </si>
  <si>
    <t>администрация Грачевского муниципального округа</t>
  </si>
  <si>
    <t>«Развитие образования в Грачевском муниципальном округе Ставропольского края»</t>
  </si>
  <si>
    <t xml:space="preserve">Основное мероприятие «Региональный проект «Успех каждого ребенка»»
</t>
  </si>
  <si>
    <t>Основное мероприятие «Обеспечение деятельности центров цифрового и гуманитарного профилей»</t>
  </si>
  <si>
    <t>Основное мероприятие «Приобретение новогодних подарков детям, обучающимся по образовательным программам начального общего образования в муниципальных образовательных организациях»</t>
  </si>
  <si>
    <t xml:space="preserve">Основное мероприятие «Реализация регионального проекта «Современная школа»»
</t>
  </si>
  <si>
    <t xml:space="preserve">1.1.4
</t>
  </si>
  <si>
    <t>1.1.11.</t>
  </si>
  <si>
    <t>соисполнитель Муниципальное казенное учреждение «Центр обслуживания отрасли образования»  далее МКУ ЦООО</t>
  </si>
  <si>
    <t>МКУ ЦООО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</si>
</sst>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u/>
      <sz val="11"/>
      <color theme="1"/>
      <name val="Calibri"/>
      <family val="2"/>
      <scheme val="minor"/>
    </font>
    <font>
      <u/>
      <sz val="14"/>
      <color theme="1"/>
      <name val="Times New Roman"/>
      <family val="1"/>
      <charset val="204"/>
    </font>
    <font>
      <sz val="14"/>
      <color theme="1" tint="4.9989318521683403E-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4" fillId="0" borderId="0"/>
  </cellStyleXfs>
  <cellXfs count="75">
    <xf numFmtId="0" fontId="0" fillId="0" borderId="0" xfId="0"/>
    <xf numFmtId="4" fontId="2" fillId="0" borderId="4" xfId="0" applyNumberFormat="1" applyFont="1" applyFill="1" applyBorder="1" applyAlignment="1">
      <alignment horizontal="center" vertical="top" wrapText="1"/>
    </xf>
    <xf numFmtId="4" fontId="2" fillId="0" borderId="8" xfId="0" applyNumberFormat="1" applyFont="1" applyFill="1" applyBorder="1" applyAlignment="1">
      <alignment horizontal="center" vertical="top" wrapText="1"/>
    </xf>
    <xf numFmtId="4" fontId="2" fillId="0" borderId="9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20" xfId="0" applyNumberFormat="1" applyFont="1" applyFill="1" applyBorder="1" applyAlignment="1">
      <alignment horizontal="center" vertical="top" wrapText="1"/>
    </xf>
    <xf numFmtId="4" fontId="2" fillId="0" borderId="18" xfId="0" applyNumberFormat="1" applyFont="1" applyFill="1" applyBorder="1" applyAlignment="1">
      <alignment horizontal="center" vertical="top" wrapText="1"/>
    </xf>
    <xf numFmtId="4" fontId="2" fillId="0" borderId="19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4" fontId="2" fillId="0" borderId="12" xfId="0" applyNumberFormat="1" applyFont="1" applyFill="1" applyBorder="1" applyAlignment="1">
      <alignment horizontal="center" vertical="top" wrapText="1"/>
    </xf>
    <xf numFmtId="4" fontId="2" fillId="0" borderId="16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7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justify" vertical="top" wrapText="1"/>
    </xf>
    <xf numFmtId="0" fontId="0" fillId="0" borderId="0" xfId="0" applyFont="1" applyFill="1" applyAlignment="1">
      <alignment vertical="top"/>
    </xf>
    <xf numFmtId="2" fontId="0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0" fontId="5" fillId="0" borderId="4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5" fillId="0" borderId="7" xfId="0" applyFont="1" applyFill="1" applyBorder="1" applyAlignment="1">
      <alignment horizontal="justify" vertical="top" wrapText="1"/>
    </xf>
    <xf numFmtId="2" fontId="0" fillId="0" borderId="14" xfId="0" applyNumberFormat="1" applyFont="1" applyFill="1" applyBorder="1" applyAlignment="1">
      <alignment vertical="top"/>
    </xf>
    <xf numFmtId="4" fontId="0" fillId="0" borderId="10" xfId="0" applyNumberFormat="1" applyFont="1" applyFill="1" applyBorder="1" applyAlignment="1">
      <alignment vertical="top"/>
    </xf>
    <xf numFmtId="0" fontId="2" fillId="0" borderId="7" xfId="0" applyFont="1" applyFill="1" applyBorder="1" applyAlignment="1">
      <alignment horizontal="justify" vertical="top" wrapText="1"/>
    </xf>
    <xf numFmtId="2" fontId="0" fillId="0" borderId="15" xfId="0" applyNumberFormat="1" applyFont="1" applyFill="1" applyBorder="1" applyAlignment="1">
      <alignment vertical="top"/>
    </xf>
    <xf numFmtId="4" fontId="0" fillId="0" borderId="13" xfId="0" applyNumberFormat="1" applyFont="1" applyFill="1" applyBorder="1" applyAlignment="1">
      <alignment vertical="top"/>
    </xf>
    <xf numFmtId="0" fontId="6" fillId="0" borderId="0" xfId="1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/>
    </xf>
    <xf numFmtId="0" fontId="7" fillId="0" borderId="0" xfId="1" applyFont="1" applyFill="1" applyAlignment="1">
      <alignment horizontal="left" vertical="top"/>
    </xf>
    <xf numFmtId="0" fontId="2" fillId="0" borderId="4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justify" vertical="top" wrapText="1"/>
    </xf>
    <xf numFmtId="0" fontId="0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vertical="top"/>
    </xf>
    <xf numFmtId="4" fontId="8" fillId="0" borderId="4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justify" vertical="top" wrapText="1"/>
    </xf>
    <xf numFmtId="0" fontId="2" fillId="0" borderId="9" xfId="0" applyFont="1" applyFill="1" applyBorder="1" applyAlignment="1">
      <alignment horizontal="justify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14" fontId="2" fillId="0" borderId="6" xfId="0" applyNumberFormat="1" applyFont="1" applyFill="1" applyBorder="1" applyAlignment="1">
      <alignment horizontal="center" vertical="top" wrapText="1"/>
    </xf>
    <xf numFmtId="14" fontId="2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16" fontId="2" fillId="0" borderId="1" xfId="0" applyNumberFormat="1" applyFont="1" applyFill="1" applyBorder="1" applyAlignment="1">
      <alignment horizontal="center" vertical="top" wrapText="1"/>
    </xf>
    <xf numFmtId="16" fontId="2" fillId="0" borderId="6" xfId="0" applyNumberFormat="1" applyFont="1" applyFill="1" applyBorder="1" applyAlignment="1">
      <alignment horizontal="center" vertical="top" wrapText="1"/>
    </xf>
    <xf numFmtId="16" fontId="2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26" xfId="0" applyFont="1" applyFill="1" applyBorder="1" applyAlignment="1">
      <alignment horizontal="center" vertical="top" wrapText="1"/>
    </xf>
    <xf numFmtId="14" fontId="2" fillId="0" borderId="21" xfId="0" applyNumberFormat="1" applyFont="1" applyFill="1" applyBorder="1" applyAlignment="1">
      <alignment horizontal="center" vertical="top" wrapText="1"/>
    </xf>
    <xf numFmtId="14" fontId="2" fillId="0" borderId="23" xfId="0" applyNumberFormat="1" applyFont="1" applyFill="1" applyBorder="1" applyAlignment="1">
      <alignment horizontal="center" vertical="top" wrapText="1"/>
    </xf>
    <xf numFmtId="14" fontId="2" fillId="0" borderId="25" xfId="0" applyNumberFormat="1" applyFont="1" applyFill="1" applyBorder="1" applyAlignment="1">
      <alignment horizontal="center"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14" fontId="2" fillId="0" borderId="6" xfId="0" applyNumberFormat="1" applyFont="1" applyFill="1" applyBorder="1" applyAlignment="1">
      <alignment horizontal="center" vertical="top" wrapText="1"/>
    </xf>
    <xf numFmtId="14" fontId="2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7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top" wrapText="1"/>
    </xf>
    <xf numFmtId="14" fontId="2" fillId="0" borderId="12" xfId="0" applyNumberFormat="1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horizontal="center" vertical="top" wrapText="1"/>
    </xf>
    <xf numFmtId="16" fontId="2" fillId="0" borderId="6" xfId="0" applyNumberFormat="1" applyFont="1" applyFill="1" applyBorder="1" applyAlignment="1">
      <alignment horizontal="center" vertical="top" wrapText="1"/>
    </xf>
    <xf numFmtId="16" fontId="2" fillId="0" borderId="2" xfId="0" applyNumberFormat="1" applyFont="1" applyFill="1" applyBorder="1" applyAlignment="1">
      <alignment horizontal="center" vertical="top" wrapText="1"/>
    </xf>
  </cellXfs>
  <cellStyles count="4">
    <cellStyle name="Гиперссылка" xfId="1" builtinId="8"/>
    <cellStyle name="Обычный" xfId="0" builtinId="0"/>
    <cellStyle name="Обычный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02"/>
  <sheetViews>
    <sheetView tabSelected="1" view="pageBreakPreview" topLeftCell="A2" zoomScale="80" zoomScaleNormal="55" zoomScaleSheetLayoutView="80" workbookViewId="0">
      <selection activeCell="B8" sqref="B8:J8"/>
    </sheetView>
  </sheetViews>
  <sheetFormatPr defaultColWidth="9.140625" defaultRowHeight="15" x14ac:dyDescent="0.25"/>
  <cols>
    <col min="1" max="1" width="9.140625" style="18"/>
    <col min="2" max="2" width="13.85546875" style="18" customWidth="1"/>
    <col min="3" max="3" width="56.28515625" style="18" customWidth="1"/>
    <col min="4" max="4" width="60.5703125" style="18" customWidth="1"/>
    <col min="5" max="5" width="24.140625" style="18" customWidth="1"/>
    <col min="6" max="6" width="24.28515625" style="18" customWidth="1"/>
    <col min="7" max="7" width="23.140625" style="18" customWidth="1"/>
    <col min="8" max="8" width="24.140625" style="18" customWidth="1"/>
    <col min="9" max="9" width="23" style="18" customWidth="1"/>
    <col min="10" max="10" width="23.140625" style="18" customWidth="1"/>
    <col min="11" max="11" width="8.140625" style="18" hidden="1" customWidth="1"/>
    <col min="12" max="12" width="25.140625" style="18" customWidth="1"/>
    <col min="13" max="13" width="15.7109375" style="18" customWidth="1"/>
    <col min="14" max="14" width="13.28515625" style="18" customWidth="1"/>
    <col min="15" max="15" width="19.42578125" style="18" customWidth="1"/>
    <col min="16" max="26" width="9.140625" style="18" customWidth="1"/>
    <col min="27" max="27" width="9.140625" style="18"/>
    <col min="28" max="28" width="9.140625" style="18" customWidth="1"/>
    <col min="29" max="16384" width="9.140625" style="18"/>
  </cols>
  <sheetData>
    <row r="1" spans="2:13" hidden="1" x14ac:dyDescent="0.25">
      <c r="B1" s="29"/>
    </row>
    <row r="2" spans="2:13" ht="18.75" customHeight="1" x14ac:dyDescent="0.25">
      <c r="B2" s="30"/>
      <c r="C2" s="30"/>
      <c r="D2" s="30"/>
      <c r="E2" s="30"/>
      <c r="F2" s="31" t="s">
        <v>30</v>
      </c>
      <c r="G2" s="31"/>
      <c r="H2" s="31"/>
      <c r="I2" s="31"/>
      <c r="J2" s="31"/>
    </row>
    <row r="3" spans="2:13" ht="18.75" customHeight="1" x14ac:dyDescent="0.25">
      <c r="B3" s="32"/>
      <c r="C3" s="30"/>
      <c r="D3" s="30"/>
      <c r="E3" s="30"/>
      <c r="F3" s="31" t="s">
        <v>34</v>
      </c>
      <c r="G3" s="31"/>
      <c r="H3" s="31"/>
      <c r="I3" s="31"/>
      <c r="J3" s="31"/>
    </row>
    <row r="4" spans="2:13" ht="18.75" customHeight="1" x14ac:dyDescent="0.25">
      <c r="B4" s="33"/>
      <c r="C4" s="30"/>
      <c r="D4" s="30"/>
      <c r="E4" s="30"/>
      <c r="F4" s="31" t="s">
        <v>62</v>
      </c>
      <c r="G4" s="31"/>
      <c r="H4" s="31"/>
      <c r="I4" s="31"/>
      <c r="J4" s="31"/>
    </row>
    <row r="5" spans="2:13" ht="18.75" customHeight="1" x14ac:dyDescent="0.25">
      <c r="B5" s="33"/>
      <c r="C5" s="30"/>
      <c r="D5" s="30"/>
      <c r="E5" s="30"/>
      <c r="F5" s="31"/>
      <c r="G5" s="31"/>
      <c r="H5" s="31"/>
      <c r="I5" s="31"/>
      <c r="J5" s="31"/>
    </row>
    <row r="6" spans="2:13" ht="18.75" x14ac:dyDescent="0.25">
      <c r="B6" s="30"/>
      <c r="C6" s="30"/>
      <c r="D6" s="30"/>
      <c r="E6" s="30"/>
      <c r="F6" s="31"/>
      <c r="G6" s="31"/>
      <c r="H6" s="31"/>
      <c r="I6" s="31"/>
      <c r="J6" s="31"/>
    </row>
    <row r="7" spans="2:13" ht="18.75" x14ac:dyDescent="0.25">
      <c r="B7" s="47"/>
      <c r="C7" s="30"/>
      <c r="D7" s="30"/>
      <c r="E7" s="30"/>
      <c r="F7" s="30"/>
      <c r="G7" s="30"/>
      <c r="H7" s="30"/>
      <c r="I7" s="30"/>
      <c r="J7" s="30"/>
    </row>
    <row r="8" spans="2:13" ht="18.75" x14ac:dyDescent="0.25">
      <c r="B8" s="66" t="s">
        <v>17</v>
      </c>
      <c r="C8" s="66"/>
      <c r="D8" s="66"/>
      <c r="E8" s="66"/>
      <c r="F8" s="66"/>
      <c r="G8" s="66"/>
      <c r="H8" s="66"/>
      <c r="I8" s="66"/>
      <c r="J8" s="66"/>
    </row>
    <row r="9" spans="2:13" ht="18.75" x14ac:dyDescent="0.25">
      <c r="B9" s="30"/>
      <c r="C9" s="30"/>
      <c r="D9" s="30"/>
      <c r="E9" s="30"/>
      <c r="F9" s="30"/>
      <c r="G9" s="30"/>
      <c r="H9" s="30"/>
      <c r="I9" s="30"/>
      <c r="J9" s="30"/>
    </row>
    <row r="10" spans="2:13" ht="24.75" customHeight="1" thickBot="1" x14ac:dyDescent="0.3">
      <c r="B10" s="66" t="s">
        <v>35</v>
      </c>
      <c r="C10" s="66"/>
      <c r="D10" s="66"/>
      <c r="E10" s="66"/>
      <c r="F10" s="66"/>
      <c r="G10" s="66"/>
      <c r="H10" s="66"/>
      <c r="I10" s="66"/>
      <c r="J10" s="66"/>
    </row>
    <row r="11" spans="2:13" ht="33.75" customHeight="1" thickBot="1" x14ac:dyDescent="0.3">
      <c r="B11" s="51" t="s">
        <v>0</v>
      </c>
      <c r="C11" s="51" t="s">
        <v>1</v>
      </c>
      <c r="D11" s="51" t="s">
        <v>2</v>
      </c>
      <c r="E11" s="67" t="s">
        <v>3</v>
      </c>
      <c r="F11" s="68"/>
      <c r="G11" s="68"/>
      <c r="H11" s="68"/>
      <c r="I11" s="68"/>
      <c r="J11" s="69"/>
    </row>
    <row r="12" spans="2:13" ht="29.25" customHeight="1" thickBot="1" x14ac:dyDescent="0.3">
      <c r="B12" s="53"/>
      <c r="C12" s="53"/>
      <c r="D12" s="53"/>
      <c r="E12" s="34" t="s">
        <v>31</v>
      </c>
      <c r="F12" s="34" t="s">
        <v>4</v>
      </c>
      <c r="G12" s="34" t="s">
        <v>5</v>
      </c>
      <c r="H12" s="34" t="s">
        <v>6</v>
      </c>
      <c r="I12" s="34" t="s">
        <v>32</v>
      </c>
      <c r="J12" s="34" t="s">
        <v>33</v>
      </c>
    </row>
    <row r="13" spans="2:13" ht="19.5" thickBot="1" x14ac:dyDescent="0.3">
      <c r="B13" s="43">
        <v>1</v>
      </c>
      <c r="C13" s="34">
        <v>2</v>
      </c>
      <c r="D13" s="34">
        <v>3</v>
      </c>
      <c r="E13" s="34">
        <v>4</v>
      </c>
      <c r="F13" s="34">
        <v>6</v>
      </c>
      <c r="G13" s="34">
        <v>6</v>
      </c>
      <c r="H13" s="34">
        <v>7</v>
      </c>
      <c r="I13" s="34">
        <v>8</v>
      </c>
      <c r="J13" s="34">
        <v>9</v>
      </c>
    </row>
    <row r="14" spans="2:13" ht="44.25" customHeight="1" thickBot="1" x14ac:dyDescent="0.3">
      <c r="B14" s="51" t="s">
        <v>7</v>
      </c>
      <c r="C14" s="51" t="s">
        <v>36</v>
      </c>
      <c r="D14" s="21" t="s">
        <v>8</v>
      </c>
      <c r="E14" s="1">
        <f>ROUNDUP(E15+E17+E19,2)</f>
        <v>462408.09</v>
      </c>
      <c r="F14" s="1">
        <f>ROUND(F15+F17+F19,2)</f>
        <v>691164.12</v>
      </c>
      <c r="G14" s="1">
        <f>ROUND(G15+G17+G19,2)</f>
        <v>715767.23</v>
      </c>
      <c r="H14" s="1">
        <f t="shared" ref="H14" si="0">ROUNDUP(H15+H17+H19,2)</f>
        <v>457337.68</v>
      </c>
      <c r="I14" s="1">
        <f t="shared" ref="I14:J14" si="1">ROUNDUP(I15+I17+I19,2)</f>
        <v>457337.68</v>
      </c>
      <c r="J14" s="1">
        <f t="shared" si="1"/>
        <v>457337.68</v>
      </c>
      <c r="K14" s="1">
        <f t="shared" ref="K14" si="2">K15+K17+K19</f>
        <v>2652715.79</v>
      </c>
      <c r="L14" s="20">
        <f>E14+F14+G14+H14+I14+J14</f>
        <v>3241352.4800000004</v>
      </c>
      <c r="M14" s="19"/>
    </row>
    <row r="15" spans="2:13" ht="60.75" customHeight="1" thickBot="1" x14ac:dyDescent="0.3">
      <c r="B15" s="52"/>
      <c r="C15" s="52"/>
      <c r="D15" s="16" t="s">
        <v>10</v>
      </c>
      <c r="E15" s="1">
        <f>E16</f>
        <v>34578.998479999995</v>
      </c>
      <c r="F15" s="1">
        <f t="shared" ref="F15:J15" si="3">F16</f>
        <v>189687.60355</v>
      </c>
      <c r="G15" s="1">
        <f t="shared" si="3"/>
        <v>191737.85</v>
      </c>
      <c r="H15" s="1">
        <f t="shared" si="3"/>
        <v>29585.629999999997</v>
      </c>
      <c r="I15" s="1">
        <f t="shared" si="3"/>
        <v>29585.629999999997</v>
      </c>
      <c r="J15" s="1">
        <f t="shared" si="3"/>
        <v>29585.629999999997</v>
      </c>
      <c r="K15" s="19">
        <v>104247.61</v>
      </c>
      <c r="L15" s="20">
        <f t="shared" ref="L15:L107" si="4">E15+F15+G15+H15+I15+J15</f>
        <v>504761.34203000006</v>
      </c>
      <c r="M15" s="19"/>
    </row>
    <row r="16" spans="2:13" ht="69" customHeight="1" thickBot="1" x14ac:dyDescent="0.3">
      <c r="B16" s="52"/>
      <c r="C16" s="52"/>
      <c r="D16" s="16" t="s">
        <v>58</v>
      </c>
      <c r="E16" s="1">
        <f>E25+E117+E139</f>
        <v>34578.998479999995</v>
      </c>
      <c r="F16" s="1">
        <f t="shared" ref="F16:H16" si="5">F25+F117+F139</f>
        <v>189687.60355</v>
      </c>
      <c r="G16" s="1">
        <f t="shared" si="5"/>
        <v>191737.85</v>
      </c>
      <c r="H16" s="1">
        <f t="shared" si="5"/>
        <v>29585.629999999997</v>
      </c>
      <c r="I16" s="1">
        <f t="shared" ref="I16:J16" si="6">I25+I117+I139</f>
        <v>29585.629999999997</v>
      </c>
      <c r="J16" s="1">
        <f t="shared" si="6"/>
        <v>29585.629999999997</v>
      </c>
      <c r="K16" s="19">
        <v>104247.61</v>
      </c>
      <c r="L16" s="20">
        <f t="shared" si="4"/>
        <v>504761.34203000006</v>
      </c>
      <c r="M16" s="19"/>
    </row>
    <row r="17" spans="2:14" ht="39.950000000000003" customHeight="1" thickBot="1" x14ac:dyDescent="0.3">
      <c r="B17" s="52"/>
      <c r="C17" s="52"/>
      <c r="D17" s="16" t="s">
        <v>9</v>
      </c>
      <c r="E17" s="1">
        <f>E18</f>
        <v>237991.24692000003</v>
      </c>
      <c r="F17" s="1">
        <f t="shared" ref="F17:J17" si="7">F18</f>
        <v>300476.44593000005</v>
      </c>
      <c r="G17" s="1">
        <f t="shared" si="7"/>
        <v>352175.82000000007</v>
      </c>
      <c r="H17" s="1">
        <f t="shared" si="7"/>
        <v>257187.61000000002</v>
      </c>
      <c r="I17" s="1">
        <f t="shared" si="7"/>
        <v>257187.61000000002</v>
      </c>
      <c r="J17" s="1">
        <f t="shared" si="7"/>
        <v>257187.61000000002</v>
      </c>
      <c r="K17" s="19">
        <v>1461092.55</v>
      </c>
      <c r="L17" s="20">
        <f t="shared" si="4"/>
        <v>1662206.3428500004</v>
      </c>
      <c r="M17" s="19"/>
    </row>
    <row r="18" spans="2:14" ht="39.950000000000003" customHeight="1" thickBot="1" x14ac:dyDescent="0.3">
      <c r="B18" s="52"/>
      <c r="C18" s="52"/>
      <c r="D18" s="17" t="s">
        <v>38</v>
      </c>
      <c r="E18" s="1">
        <f>E27+E119+E141</f>
        <v>237991.24692000003</v>
      </c>
      <c r="F18" s="1">
        <f t="shared" ref="F18:H18" si="8">F27+F119+F141</f>
        <v>300476.44593000005</v>
      </c>
      <c r="G18" s="1">
        <f t="shared" si="8"/>
        <v>352175.82000000007</v>
      </c>
      <c r="H18" s="1">
        <f t="shared" si="8"/>
        <v>257187.61000000002</v>
      </c>
      <c r="I18" s="1">
        <f t="shared" ref="I18:J18" si="9">I27+I119+I141</f>
        <v>257187.61000000002</v>
      </c>
      <c r="J18" s="1">
        <f t="shared" si="9"/>
        <v>257187.61000000002</v>
      </c>
      <c r="K18" s="19">
        <v>1461092.55</v>
      </c>
      <c r="L18" s="20">
        <f t="shared" si="4"/>
        <v>1662206.3428500004</v>
      </c>
      <c r="M18" s="19"/>
    </row>
    <row r="19" spans="2:14" ht="60" customHeight="1" thickBot="1" x14ac:dyDescent="0.3">
      <c r="B19" s="52"/>
      <c r="C19" s="52"/>
      <c r="D19" s="16" t="s">
        <v>37</v>
      </c>
      <c r="E19" s="1">
        <f>E20+E22+E21</f>
        <v>189837.84134000001</v>
      </c>
      <c r="F19" s="1">
        <f t="shared" ref="F19:H19" si="10">F20+F22+F21</f>
        <v>201000.07</v>
      </c>
      <c r="G19" s="39">
        <f t="shared" si="10"/>
        <v>171853.56</v>
      </c>
      <c r="H19" s="1">
        <f t="shared" si="10"/>
        <v>170564.44</v>
      </c>
      <c r="I19" s="1">
        <f t="shared" ref="I19:J19" si="11">I20+I22+I21</f>
        <v>170564.44</v>
      </c>
      <c r="J19" s="1">
        <f t="shared" si="11"/>
        <v>170564.44</v>
      </c>
      <c r="K19" s="19">
        <v>1087375.6299999999</v>
      </c>
      <c r="L19" s="20">
        <f>E19+F19+G19+H19+I19+J19</f>
        <v>1074384.7913399998</v>
      </c>
      <c r="M19" s="19"/>
    </row>
    <row r="20" spans="2:14" ht="39.950000000000003" customHeight="1" thickBot="1" x14ac:dyDescent="0.3">
      <c r="B20" s="52"/>
      <c r="C20" s="52"/>
      <c r="D20" s="17" t="s">
        <v>38</v>
      </c>
      <c r="E20" s="1">
        <f>E29+E121+E143</f>
        <v>181695.42134</v>
      </c>
      <c r="F20" s="1">
        <f>ROUNDUP(F29+F121+F143,2)</f>
        <v>191618.42</v>
      </c>
      <c r="G20" s="39">
        <f>G29+G121+G143</f>
        <v>163633.18</v>
      </c>
      <c r="H20" s="1">
        <f t="shared" ref="H20:K20" si="12">H29+H121+H143</f>
        <v>162344.06</v>
      </c>
      <c r="I20" s="1">
        <f t="shared" ref="I20:J20" si="13">I29+I121+I143</f>
        <v>162344.06</v>
      </c>
      <c r="J20" s="1">
        <f t="shared" si="13"/>
        <v>162344.06</v>
      </c>
      <c r="K20" s="1">
        <f t="shared" si="12"/>
        <v>1041814.5</v>
      </c>
      <c r="L20" s="20">
        <f t="shared" si="4"/>
        <v>1023979.2013400001</v>
      </c>
      <c r="M20" s="19"/>
    </row>
    <row r="21" spans="2:14" ht="60.6" customHeight="1" thickBot="1" x14ac:dyDescent="0.3">
      <c r="B21" s="52"/>
      <c r="C21" s="52"/>
      <c r="D21" s="17" t="s">
        <v>69</v>
      </c>
      <c r="E21" s="1">
        <f>E144</f>
        <v>8098.38</v>
      </c>
      <c r="F21" s="1">
        <f t="shared" ref="F21:H21" si="14">F144</f>
        <v>9381.65</v>
      </c>
      <c r="G21" s="39">
        <f t="shared" si="14"/>
        <v>8220.3799999999992</v>
      </c>
      <c r="H21" s="1">
        <f t="shared" si="14"/>
        <v>8220.3799999999992</v>
      </c>
      <c r="I21" s="1">
        <f t="shared" ref="I21:J21" si="15">I144</f>
        <v>8220.3799999999992</v>
      </c>
      <c r="J21" s="1">
        <f t="shared" si="15"/>
        <v>8220.3799999999992</v>
      </c>
      <c r="K21" s="19"/>
      <c r="L21" s="20"/>
      <c r="M21" s="19"/>
    </row>
    <row r="22" spans="2:14" ht="39.950000000000003" customHeight="1" thickBot="1" x14ac:dyDescent="0.3">
      <c r="B22" s="53"/>
      <c r="C22" s="53"/>
      <c r="D22" s="17" t="s">
        <v>61</v>
      </c>
      <c r="E22" s="1">
        <f>E174</f>
        <v>44.04</v>
      </c>
      <c r="F22" s="1">
        <f t="shared" ref="F22:H22" si="16">F174</f>
        <v>0</v>
      </c>
      <c r="G22" s="1">
        <f t="shared" si="16"/>
        <v>0</v>
      </c>
      <c r="H22" s="1">
        <f t="shared" si="16"/>
        <v>0</v>
      </c>
      <c r="I22" s="1">
        <f t="shared" ref="I22:J22" si="17">I174</f>
        <v>0</v>
      </c>
      <c r="J22" s="1">
        <f t="shared" si="17"/>
        <v>0</v>
      </c>
      <c r="K22" s="19">
        <v>492.94</v>
      </c>
      <c r="L22" s="20">
        <f t="shared" si="4"/>
        <v>44.04</v>
      </c>
      <c r="M22" s="19"/>
    </row>
    <row r="23" spans="2:14" ht="39.950000000000003" customHeight="1" thickBot="1" x14ac:dyDescent="0.3">
      <c r="B23" s="51" t="s">
        <v>11</v>
      </c>
      <c r="C23" s="51" t="s">
        <v>42</v>
      </c>
      <c r="D23" s="21" t="s">
        <v>8</v>
      </c>
      <c r="E23" s="1">
        <f>E24+E26+E28</f>
        <v>440518.47674000001</v>
      </c>
      <c r="F23" s="1">
        <f t="shared" ref="F23:J23" si="18">F24+F26+F28</f>
        <v>668654.27622999996</v>
      </c>
      <c r="G23" s="1">
        <f t="shared" si="18"/>
        <v>694546.29</v>
      </c>
      <c r="H23" s="1">
        <f t="shared" si="18"/>
        <v>435900.81</v>
      </c>
      <c r="I23" s="1">
        <f t="shared" si="18"/>
        <v>435900.81</v>
      </c>
      <c r="J23" s="1">
        <f t="shared" si="18"/>
        <v>435900.81</v>
      </c>
      <c r="K23" s="19">
        <v>2524336.48</v>
      </c>
      <c r="L23" s="20">
        <f t="shared" si="4"/>
        <v>3111421.47297</v>
      </c>
    </row>
    <row r="24" spans="2:14" ht="39.950000000000003" customHeight="1" thickBot="1" x14ac:dyDescent="0.3">
      <c r="B24" s="52"/>
      <c r="C24" s="52"/>
      <c r="D24" s="16" t="s">
        <v>14</v>
      </c>
      <c r="E24" s="1">
        <f>E25</f>
        <v>34578.998479999995</v>
      </c>
      <c r="F24" s="1">
        <f t="shared" ref="F24:J24" si="19">F25</f>
        <v>189687.60355</v>
      </c>
      <c r="G24" s="1">
        <f t="shared" si="19"/>
        <v>191737.85</v>
      </c>
      <c r="H24" s="1">
        <f t="shared" si="19"/>
        <v>29585.629999999997</v>
      </c>
      <c r="I24" s="1">
        <f t="shared" si="19"/>
        <v>29585.629999999997</v>
      </c>
      <c r="J24" s="1">
        <f t="shared" si="19"/>
        <v>29585.629999999997</v>
      </c>
      <c r="K24" s="1">
        <v>104247.61</v>
      </c>
      <c r="L24" s="20">
        <f t="shared" si="4"/>
        <v>504761.34203000006</v>
      </c>
    </row>
    <row r="25" spans="2:14" ht="39.950000000000003" customHeight="1" thickBot="1" x14ac:dyDescent="0.3">
      <c r="B25" s="52"/>
      <c r="C25" s="52"/>
      <c r="D25" s="17" t="s">
        <v>38</v>
      </c>
      <c r="E25" s="1">
        <f>E109+E95+E88+E81+E74+E67+E60+E53+E46+E39+E32</f>
        <v>34578.998479999995</v>
      </c>
      <c r="F25" s="1">
        <f>F109+F95+F88+F81+F74+F67+F60+F53+F46+F39+F32</f>
        <v>189687.60355</v>
      </c>
      <c r="G25" s="1">
        <f>G109+G95+G88+G81+G74+G67+G60+G53+G46+G39+G32</f>
        <v>191737.85</v>
      </c>
      <c r="H25" s="1">
        <f t="shared" ref="H25" si="20">H109+H95+H88+H81+H74+H67+H60+H53+H46+H39+H32</f>
        <v>29585.629999999997</v>
      </c>
      <c r="I25" s="1">
        <f t="shared" ref="I25:J25" si="21">I109+I95+I88+I81+I74+I67+I60+I53+I46+I39+I32</f>
        <v>29585.629999999997</v>
      </c>
      <c r="J25" s="1">
        <f t="shared" si="21"/>
        <v>29585.629999999997</v>
      </c>
      <c r="K25" s="19">
        <v>104247.61</v>
      </c>
      <c r="L25" s="20">
        <f t="shared" si="4"/>
        <v>504761.34203000006</v>
      </c>
    </row>
    <row r="26" spans="2:14" ht="39.950000000000003" customHeight="1" thickBot="1" x14ac:dyDescent="0.3">
      <c r="B26" s="52"/>
      <c r="C26" s="52"/>
      <c r="D26" s="17" t="s">
        <v>13</v>
      </c>
      <c r="E26" s="1">
        <f>E27</f>
        <v>230410.35692000002</v>
      </c>
      <c r="F26" s="1">
        <f t="shared" ref="F26:J26" si="22">F27</f>
        <v>293303.07790000003</v>
      </c>
      <c r="G26" s="1">
        <f t="shared" si="22"/>
        <v>344867.44000000006</v>
      </c>
      <c r="H26" s="1">
        <f t="shared" si="22"/>
        <v>249663.30000000002</v>
      </c>
      <c r="I26" s="1">
        <f t="shared" si="22"/>
        <v>249663.30000000002</v>
      </c>
      <c r="J26" s="1">
        <f t="shared" si="22"/>
        <v>249663.30000000002</v>
      </c>
      <c r="K26" s="19">
        <v>1413164.21</v>
      </c>
      <c r="L26" s="20">
        <f t="shared" si="4"/>
        <v>1617570.7748200002</v>
      </c>
    </row>
    <row r="27" spans="2:14" ht="39.950000000000003" customHeight="1" thickBot="1" x14ac:dyDescent="0.3">
      <c r="B27" s="52"/>
      <c r="C27" s="52"/>
      <c r="D27" s="17" t="s">
        <v>38</v>
      </c>
      <c r="E27" s="1">
        <f>E111+E97+E90+E83+E76+E69+E62+E55+E48+E41+E34</f>
        <v>230410.35692000002</v>
      </c>
      <c r="F27" s="1">
        <f t="shared" ref="F27:H27" si="23">F111+F97+F90+F83+F76+F69+F62+F55+F48+F41+F34</f>
        <v>293303.07790000003</v>
      </c>
      <c r="G27" s="1">
        <f t="shared" si="23"/>
        <v>344867.44000000006</v>
      </c>
      <c r="H27" s="1">
        <f t="shared" si="23"/>
        <v>249663.30000000002</v>
      </c>
      <c r="I27" s="1">
        <f t="shared" ref="I27:J27" si="24">I111+I97+I90+I83+I76+I69+I62+I55+I48+I41+I34</f>
        <v>249663.30000000002</v>
      </c>
      <c r="J27" s="1">
        <f t="shared" si="24"/>
        <v>249663.30000000002</v>
      </c>
      <c r="K27" s="19">
        <v>1413164.21</v>
      </c>
      <c r="L27" s="20">
        <f t="shared" si="4"/>
        <v>1617570.7748200002</v>
      </c>
    </row>
    <row r="28" spans="2:14" ht="39.950000000000003" customHeight="1" thickBot="1" x14ac:dyDescent="0.3">
      <c r="B28" s="52"/>
      <c r="C28" s="52"/>
      <c r="D28" s="17" t="s">
        <v>12</v>
      </c>
      <c r="E28" s="1">
        <f>E29</f>
        <v>175529.12134000001</v>
      </c>
      <c r="F28" s="1">
        <f t="shared" ref="F28:J28" si="25">F29</f>
        <v>185663.59477999998</v>
      </c>
      <c r="G28" s="1">
        <f t="shared" si="25"/>
        <v>157941</v>
      </c>
      <c r="H28" s="1">
        <f t="shared" si="25"/>
        <v>156651.88</v>
      </c>
      <c r="I28" s="1">
        <f t="shared" si="25"/>
        <v>156651.88</v>
      </c>
      <c r="J28" s="1">
        <f t="shared" si="25"/>
        <v>156651.88</v>
      </c>
      <c r="K28" s="19">
        <v>1006924.66</v>
      </c>
      <c r="L28" s="20">
        <f t="shared" si="4"/>
        <v>989089.35612000001</v>
      </c>
    </row>
    <row r="29" spans="2:14" ht="39.75" customHeight="1" thickBot="1" x14ac:dyDescent="0.3">
      <c r="B29" s="52"/>
      <c r="C29" s="53"/>
      <c r="D29" s="17" t="s">
        <v>38</v>
      </c>
      <c r="E29" s="1">
        <f>E113+E99+E92+E85+E78+E71+E64+E57+E50+E43+E36</f>
        <v>175529.12134000001</v>
      </c>
      <c r="F29" s="1">
        <f t="shared" ref="F29:H29" si="26">F113+F99+F92+F85+F78+F71+F64+F57+F50+F43+F36</f>
        <v>185663.59477999998</v>
      </c>
      <c r="G29" s="1">
        <f t="shared" si="26"/>
        <v>157941</v>
      </c>
      <c r="H29" s="1">
        <f t="shared" si="26"/>
        <v>156651.88</v>
      </c>
      <c r="I29" s="1">
        <f t="shared" ref="I29:J29" si="27">I113+I99+I92+I85+I78+I71+I64+I57+I50+I43+I36</f>
        <v>156651.88</v>
      </c>
      <c r="J29" s="1">
        <f t="shared" si="27"/>
        <v>156651.88</v>
      </c>
      <c r="K29" s="19">
        <v>1006924.66</v>
      </c>
      <c r="L29" s="20">
        <f t="shared" si="4"/>
        <v>989089.35612000001</v>
      </c>
    </row>
    <row r="30" spans="2:14" ht="39.75" customHeight="1" thickBot="1" x14ac:dyDescent="0.3">
      <c r="B30" s="53"/>
      <c r="C30" s="16" t="s">
        <v>15</v>
      </c>
      <c r="D30" s="17"/>
      <c r="E30" s="1"/>
      <c r="F30" s="1" t="s">
        <v>16</v>
      </c>
      <c r="G30" s="1"/>
      <c r="H30" s="1"/>
      <c r="I30" s="1"/>
      <c r="J30" s="15"/>
      <c r="K30" s="19" t="e">
        <v>#VALUE!</v>
      </c>
      <c r="L30" s="20" t="e">
        <f t="shared" si="4"/>
        <v>#VALUE!</v>
      </c>
    </row>
    <row r="31" spans="2:14" ht="39.950000000000003" customHeight="1" thickBot="1" x14ac:dyDescent="0.3">
      <c r="B31" s="51" t="s">
        <v>22</v>
      </c>
      <c r="C31" s="54" t="s">
        <v>43</v>
      </c>
      <c r="D31" s="21" t="s">
        <v>8</v>
      </c>
      <c r="E31" s="1">
        <f>E34+E36</f>
        <v>135348.25</v>
      </c>
      <c r="F31" s="1">
        <f t="shared" ref="F31:H31" si="28">F34+F36</f>
        <v>142263.75</v>
      </c>
      <c r="G31" s="1">
        <f t="shared" si="28"/>
        <v>134072.19</v>
      </c>
      <c r="H31" s="1">
        <f t="shared" si="28"/>
        <v>134304.57</v>
      </c>
      <c r="I31" s="1">
        <f t="shared" ref="I31:J31" si="29">I34+I36</f>
        <v>134304.57</v>
      </c>
      <c r="J31" s="15">
        <f t="shared" si="29"/>
        <v>134304.57</v>
      </c>
      <c r="K31" s="19">
        <f t="shared" ref="K31:K107" si="30">E31+F31+G31+H31+I31+J31</f>
        <v>814597.90000000014</v>
      </c>
      <c r="L31" s="20">
        <f t="shared" si="4"/>
        <v>814597.90000000014</v>
      </c>
      <c r="M31" s="20"/>
      <c r="N31" s="20">
        <f>F31+F38+F52+F80+F87+F94+F108+F115+F137</f>
        <v>691164.11425999994</v>
      </c>
    </row>
    <row r="32" spans="2:14" ht="39.950000000000003" customHeight="1" thickBot="1" x14ac:dyDescent="0.3">
      <c r="B32" s="52"/>
      <c r="C32" s="55"/>
      <c r="D32" s="16" t="s">
        <v>14</v>
      </c>
      <c r="E32" s="1">
        <f t="shared" ref="E32:J32" si="31">E33</f>
        <v>0</v>
      </c>
      <c r="F32" s="1">
        <f t="shared" si="31"/>
        <v>0</v>
      </c>
      <c r="G32" s="1">
        <f t="shared" si="31"/>
        <v>0</v>
      </c>
      <c r="H32" s="1">
        <f t="shared" si="31"/>
        <v>0</v>
      </c>
      <c r="I32" s="1">
        <f t="shared" si="31"/>
        <v>0</v>
      </c>
      <c r="J32" s="15">
        <f t="shared" si="31"/>
        <v>0</v>
      </c>
      <c r="K32" s="19">
        <f t="shared" si="30"/>
        <v>0</v>
      </c>
      <c r="L32" s="20">
        <f t="shared" si="4"/>
        <v>0</v>
      </c>
      <c r="M32" s="20"/>
    </row>
    <row r="33" spans="2:13" ht="32.25" customHeight="1" thickBot="1" x14ac:dyDescent="0.3">
      <c r="B33" s="52"/>
      <c r="C33" s="55"/>
      <c r="D33" s="17" t="s">
        <v>38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5">
        <v>0</v>
      </c>
      <c r="K33" s="19">
        <f t="shared" si="30"/>
        <v>0</v>
      </c>
      <c r="L33" s="20">
        <f t="shared" si="4"/>
        <v>0</v>
      </c>
      <c r="M33" s="20"/>
    </row>
    <row r="34" spans="2:13" ht="39.950000000000003" customHeight="1" thickBot="1" x14ac:dyDescent="0.3">
      <c r="B34" s="52"/>
      <c r="C34" s="55"/>
      <c r="D34" s="17" t="s">
        <v>13</v>
      </c>
      <c r="E34" s="1">
        <f t="shared" ref="E34:J34" si="32">E35</f>
        <v>61737.73</v>
      </c>
      <c r="F34" s="1">
        <f t="shared" si="32"/>
        <v>66890.460000000006</v>
      </c>
      <c r="G34" s="1">
        <f t="shared" si="32"/>
        <v>63054.28</v>
      </c>
      <c r="H34" s="1">
        <f t="shared" si="32"/>
        <v>63286.66</v>
      </c>
      <c r="I34" s="1">
        <f t="shared" si="32"/>
        <v>63286.66</v>
      </c>
      <c r="J34" s="1">
        <f t="shared" si="32"/>
        <v>63286.66</v>
      </c>
      <c r="K34" s="19">
        <f t="shared" si="30"/>
        <v>381542.45000000007</v>
      </c>
      <c r="L34" s="20">
        <f t="shared" si="4"/>
        <v>381542.45000000007</v>
      </c>
    </row>
    <row r="35" spans="2:13" ht="39.950000000000003" customHeight="1" thickBot="1" x14ac:dyDescent="0.3">
      <c r="B35" s="52"/>
      <c r="C35" s="55"/>
      <c r="D35" s="17" t="s">
        <v>38</v>
      </c>
      <c r="E35" s="1">
        <v>61737.73</v>
      </c>
      <c r="F35" s="1">
        <v>66890.460000000006</v>
      </c>
      <c r="G35" s="1">
        <v>63054.28</v>
      </c>
      <c r="H35" s="1">
        <v>63286.66</v>
      </c>
      <c r="I35" s="1">
        <v>63286.66</v>
      </c>
      <c r="J35" s="1">
        <v>63286.66</v>
      </c>
      <c r="K35" s="19">
        <f t="shared" si="30"/>
        <v>381542.45000000007</v>
      </c>
      <c r="L35" s="20">
        <f t="shared" si="4"/>
        <v>381542.45000000007</v>
      </c>
    </row>
    <row r="36" spans="2:13" ht="39.950000000000003" customHeight="1" thickBot="1" x14ac:dyDescent="0.3">
      <c r="B36" s="52"/>
      <c r="C36" s="55"/>
      <c r="D36" s="17" t="s">
        <v>12</v>
      </c>
      <c r="E36" s="1">
        <f t="shared" ref="E36:J36" si="33">E37</f>
        <v>73610.52</v>
      </c>
      <c r="F36" s="1">
        <f t="shared" si="33"/>
        <v>75373.289999999994</v>
      </c>
      <c r="G36" s="1">
        <f t="shared" si="33"/>
        <v>71017.91</v>
      </c>
      <c r="H36" s="1">
        <f t="shared" si="33"/>
        <v>71017.91</v>
      </c>
      <c r="I36" s="1">
        <f t="shared" si="33"/>
        <v>71017.91</v>
      </c>
      <c r="J36" s="1">
        <f t="shared" si="33"/>
        <v>71017.91</v>
      </c>
      <c r="K36" s="19">
        <f t="shared" si="30"/>
        <v>433055.45000000007</v>
      </c>
      <c r="L36" s="20">
        <f t="shared" si="4"/>
        <v>433055.45000000007</v>
      </c>
    </row>
    <row r="37" spans="2:13" ht="39.950000000000003" customHeight="1" thickBot="1" x14ac:dyDescent="0.3">
      <c r="B37" s="53"/>
      <c r="C37" s="56"/>
      <c r="D37" s="17" t="s">
        <v>38</v>
      </c>
      <c r="E37" s="1">
        <v>73610.52</v>
      </c>
      <c r="F37" s="1">
        <v>75373.289999999994</v>
      </c>
      <c r="G37" s="1">
        <v>71017.91</v>
      </c>
      <c r="H37" s="1">
        <v>71017.91</v>
      </c>
      <c r="I37" s="1">
        <v>71017.91</v>
      </c>
      <c r="J37" s="1">
        <v>71017.91</v>
      </c>
      <c r="K37" s="19">
        <f t="shared" si="30"/>
        <v>433055.45000000007</v>
      </c>
      <c r="L37" s="20">
        <f t="shared" si="4"/>
        <v>433055.45000000007</v>
      </c>
    </row>
    <row r="38" spans="2:13" ht="39.950000000000003" customHeight="1" thickBot="1" x14ac:dyDescent="0.3">
      <c r="B38" s="51" t="s">
        <v>20</v>
      </c>
      <c r="C38" s="51" t="s">
        <v>44</v>
      </c>
      <c r="D38" s="21" t="s">
        <v>8</v>
      </c>
      <c r="E38" s="1">
        <f>E39+E41+E43</f>
        <v>259184.12000000002</v>
      </c>
      <c r="F38" s="1">
        <f>F39+F41+F43</f>
        <v>485569.56</v>
      </c>
      <c r="G38" s="1">
        <f>G40+G42+G44</f>
        <v>523144.70000000007</v>
      </c>
      <c r="H38" s="1">
        <f t="shared" ref="H38" si="34">H40+H42+H44</f>
        <v>267106.75</v>
      </c>
      <c r="I38" s="1">
        <f t="shared" ref="I38:J38" si="35">I40+I42+I44</f>
        <v>267106.75</v>
      </c>
      <c r="J38" s="1">
        <f t="shared" si="35"/>
        <v>267106.75</v>
      </c>
      <c r="K38" s="19">
        <f t="shared" si="30"/>
        <v>2069218.6300000001</v>
      </c>
      <c r="L38" s="20">
        <f t="shared" si="4"/>
        <v>2069218.6300000001</v>
      </c>
    </row>
    <row r="39" spans="2:13" ht="39.950000000000003" customHeight="1" thickBot="1" x14ac:dyDescent="0.3">
      <c r="B39" s="52"/>
      <c r="C39" s="52"/>
      <c r="D39" s="16" t="s">
        <v>14</v>
      </c>
      <c r="E39" s="1">
        <f t="shared" ref="E39:J39" si="36">E40</f>
        <v>16483.32</v>
      </c>
      <c r="F39" s="1">
        <f t="shared" si="36"/>
        <v>171981.4</v>
      </c>
      <c r="G39" s="1">
        <f t="shared" si="36"/>
        <v>172797.36000000002</v>
      </c>
      <c r="H39" s="1">
        <f t="shared" si="36"/>
        <v>13482.21</v>
      </c>
      <c r="I39" s="1">
        <f t="shared" si="36"/>
        <v>13482.21</v>
      </c>
      <c r="J39" s="1">
        <f t="shared" si="36"/>
        <v>13482.21</v>
      </c>
      <c r="K39" s="19">
        <f t="shared" si="30"/>
        <v>401708.71000000008</v>
      </c>
      <c r="L39" s="20">
        <f t="shared" si="4"/>
        <v>401708.71000000008</v>
      </c>
    </row>
    <row r="40" spans="2:13" ht="39.950000000000003" customHeight="1" thickBot="1" x14ac:dyDescent="0.3">
      <c r="B40" s="52"/>
      <c r="C40" s="52"/>
      <c r="D40" s="17" t="s">
        <v>38</v>
      </c>
      <c r="E40" s="1">
        <v>16483.32</v>
      </c>
      <c r="F40" s="1">
        <v>171981.4</v>
      </c>
      <c r="G40" s="1">
        <f>49235.71+142502.14-18940.49</f>
        <v>172797.36000000002</v>
      </c>
      <c r="H40" s="1">
        <v>13482.21</v>
      </c>
      <c r="I40" s="1">
        <v>13482.21</v>
      </c>
      <c r="J40" s="1">
        <v>13482.21</v>
      </c>
      <c r="K40" s="19">
        <f t="shared" si="30"/>
        <v>401708.71000000008</v>
      </c>
      <c r="L40" s="20">
        <f t="shared" si="4"/>
        <v>401708.71000000008</v>
      </c>
    </row>
    <row r="41" spans="2:13" ht="39.950000000000003" customHeight="1" thickBot="1" x14ac:dyDescent="0.3">
      <c r="B41" s="52"/>
      <c r="C41" s="52"/>
      <c r="D41" s="17" t="s">
        <v>13</v>
      </c>
      <c r="E41" s="1">
        <f t="shared" ref="E41:J41" si="37">E42</f>
        <v>157946.45000000001</v>
      </c>
      <c r="F41" s="1">
        <f t="shared" si="37"/>
        <v>210073.60000000001</v>
      </c>
      <c r="G41" s="1">
        <f t="shared" si="37"/>
        <v>265016.09000000003</v>
      </c>
      <c r="H41" s="1">
        <f t="shared" si="37"/>
        <v>169579.57</v>
      </c>
      <c r="I41" s="1">
        <f t="shared" si="37"/>
        <v>169579.57</v>
      </c>
      <c r="J41" s="1">
        <f t="shared" si="37"/>
        <v>169579.57</v>
      </c>
      <c r="K41" s="19">
        <f t="shared" si="30"/>
        <v>1141774.8500000003</v>
      </c>
      <c r="L41" s="20">
        <f t="shared" si="4"/>
        <v>1141774.8500000003</v>
      </c>
    </row>
    <row r="42" spans="2:13" ht="39.950000000000003" customHeight="1" thickBot="1" x14ac:dyDescent="0.3">
      <c r="B42" s="52"/>
      <c r="C42" s="52"/>
      <c r="D42" s="17" t="s">
        <v>38</v>
      </c>
      <c r="E42" s="1">
        <v>157946.45000000001</v>
      </c>
      <c r="F42" s="1">
        <v>210073.60000000001</v>
      </c>
      <c r="G42" s="1">
        <v>265016.09000000003</v>
      </c>
      <c r="H42" s="1">
        <v>169579.57</v>
      </c>
      <c r="I42" s="1">
        <v>169579.57</v>
      </c>
      <c r="J42" s="1">
        <v>169579.57</v>
      </c>
      <c r="K42" s="19">
        <f t="shared" si="30"/>
        <v>1141774.8500000003</v>
      </c>
      <c r="L42" s="20">
        <f t="shared" si="4"/>
        <v>1141774.8500000003</v>
      </c>
    </row>
    <row r="43" spans="2:13" ht="39.950000000000003" customHeight="1" thickBot="1" x14ac:dyDescent="0.3">
      <c r="B43" s="52"/>
      <c r="C43" s="52"/>
      <c r="D43" s="17" t="s">
        <v>12</v>
      </c>
      <c r="E43" s="1">
        <f t="shared" ref="E43:J43" si="38">E44</f>
        <v>84754.35</v>
      </c>
      <c r="F43" s="1">
        <f t="shared" si="38"/>
        <v>103514.56</v>
      </c>
      <c r="G43" s="1">
        <f t="shared" si="38"/>
        <v>85331.25</v>
      </c>
      <c r="H43" s="1">
        <f t="shared" si="38"/>
        <v>84044.97</v>
      </c>
      <c r="I43" s="1">
        <f t="shared" si="38"/>
        <v>84044.97</v>
      </c>
      <c r="J43" s="1">
        <f t="shared" si="38"/>
        <v>84044.97</v>
      </c>
      <c r="K43" s="19">
        <f t="shared" si="30"/>
        <v>525735.06999999995</v>
      </c>
      <c r="L43" s="20">
        <f t="shared" si="4"/>
        <v>525735.06999999995</v>
      </c>
    </row>
    <row r="44" spans="2:13" ht="39.950000000000003" customHeight="1" thickBot="1" x14ac:dyDescent="0.3">
      <c r="B44" s="53"/>
      <c r="C44" s="53"/>
      <c r="D44" s="17" t="s">
        <v>38</v>
      </c>
      <c r="E44" s="1">
        <v>84754.35</v>
      </c>
      <c r="F44" s="1">
        <v>103514.56</v>
      </c>
      <c r="G44" s="1">
        <v>85331.25</v>
      </c>
      <c r="H44" s="1">
        <v>84044.97</v>
      </c>
      <c r="I44" s="1">
        <v>84044.97</v>
      </c>
      <c r="J44" s="1">
        <v>84044.97</v>
      </c>
      <c r="K44" s="19">
        <f t="shared" si="30"/>
        <v>525735.06999999995</v>
      </c>
      <c r="L44" s="20">
        <f t="shared" si="4"/>
        <v>525735.06999999995</v>
      </c>
    </row>
    <row r="45" spans="2:13" ht="39.950000000000003" customHeight="1" thickBot="1" x14ac:dyDescent="0.3">
      <c r="B45" s="42" t="s">
        <v>21</v>
      </c>
      <c r="C45" s="51" t="s">
        <v>46</v>
      </c>
      <c r="D45" s="17" t="s">
        <v>8</v>
      </c>
      <c r="E45" s="1">
        <f>E46+E48+E50</f>
        <v>710.15</v>
      </c>
      <c r="F45" s="1">
        <f t="shared" ref="F45:J45" si="39">F46+F48+F50</f>
        <v>0</v>
      </c>
      <c r="G45" s="1">
        <f t="shared" si="39"/>
        <v>0</v>
      </c>
      <c r="H45" s="1">
        <f t="shared" si="39"/>
        <v>0</v>
      </c>
      <c r="I45" s="1">
        <f t="shared" si="39"/>
        <v>0</v>
      </c>
      <c r="J45" s="1">
        <f t="shared" si="39"/>
        <v>0</v>
      </c>
      <c r="K45" s="19">
        <v>865.18</v>
      </c>
      <c r="L45" s="20">
        <v>865.18</v>
      </c>
    </row>
    <row r="46" spans="2:13" ht="39.950000000000003" customHeight="1" thickBot="1" x14ac:dyDescent="0.3">
      <c r="B46" s="42"/>
      <c r="C46" s="52"/>
      <c r="D46" s="17" t="s">
        <v>14</v>
      </c>
      <c r="E46" s="1">
        <f>E47</f>
        <v>0</v>
      </c>
      <c r="F46" s="1">
        <f t="shared" ref="F46:J46" si="40">F47</f>
        <v>0</v>
      </c>
      <c r="G46" s="1">
        <f t="shared" si="40"/>
        <v>0</v>
      </c>
      <c r="H46" s="1">
        <f t="shared" si="40"/>
        <v>0</v>
      </c>
      <c r="I46" s="1">
        <f t="shared" si="40"/>
        <v>0</v>
      </c>
      <c r="J46" s="1">
        <f t="shared" si="40"/>
        <v>0</v>
      </c>
      <c r="K46" s="19">
        <v>0</v>
      </c>
      <c r="L46" s="20">
        <v>0</v>
      </c>
    </row>
    <row r="47" spans="2:13" ht="39.950000000000003" customHeight="1" thickBot="1" x14ac:dyDescent="0.3">
      <c r="B47" s="42"/>
      <c r="C47" s="52"/>
      <c r="D47" s="17" t="s">
        <v>38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9">
        <v>0</v>
      </c>
      <c r="L47" s="20">
        <v>0</v>
      </c>
    </row>
    <row r="48" spans="2:13" ht="39.950000000000003" customHeight="1" thickBot="1" x14ac:dyDescent="0.3">
      <c r="B48" s="42"/>
      <c r="C48" s="52"/>
      <c r="D48" s="17" t="s">
        <v>13</v>
      </c>
      <c r="E48" s="1">
        <f>E49</f>
        <v>674.64</v>
      </c>
      <c r="F48" s="1">
        <f t="shared" ref="F48:J48" si="41">F49</f>
        <v>0</v>
      </c>
      <c r="G48" s="1">
        <f t="shared" si="41"/>
        <v>0</v>
      </c>
      <c r="H48" s="1">
        <f t="shared" si="41"/>
        <v>0</v>
      </c>
      <c r="I48" s="1">
        <f t="shared" si="41"/>
        <v>0</v>
      </c>
      <c r="J48" s="1">
        <f t="shared" si="41"/>
        <v>0</v>
      </c>
      <c r="K48" s="19">
        <v>821.92</v>
      </c>
      <c r="L48" s="20">
        <v>821.92</v>
      </c>
    </row>
    <row r="49" spans="2:12" ht="39.950000000000003" customHeight="1" thickBot="1" x14ac:dyDescent="0.3">
      <c r="B49" s="42"/>
      <c r="C49" s="52"/>
      <c r="D49" s="17" t="s">
        <v>38</v>
      </c>
      <c r="E49" s="1">
        <v>674.64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9">
        <v>821.92</v>
      </c>
      <c r="L49" s="20">
        <v>821.92</v>
      </c>
    </row>
    <row r="50" spans="2:12" ht="39.950000000000003" customHeight="1" thickBot="1" x14ac:dyDescent="0.3">
      <c r="B50" s="42"/>
      <c r="C50" s="52"/>
      <c r="D50" s="17" t="s">
        <v>12</v>
      </c>
      <c r="E50" s="1">
        <f>E51</f>
        <v>35.51</v>
      </c>
      <c r="F50" s="1">
        <f t="shared" ref="F50:J50" si="42">F51</f>
        <v>0</v>
      </c>
      <c r="G50" s="1">
        <f t="shared" si="42"/>
        <v>0</v>
      </c>
      <c r="H50" s="1">
        <f t="shared" si="42"/>
        <v>0</v>
      </c>
      <c r="I50" s="1">
        <f t="shared" si="42"/>
        <v>0</v>
      </c>
      <c r="J50" s="1">
        <f t="shared" si="42"/>
        <v>0</v>
      </c>
      <c r="K50" s="19">
        <v>43.26</v>
      </c>
      <c r="L50" s="20">
        <v>43.26</v>
      </c>
    </row>
    <row r="51" spans="2:12" ht="39.950000000000003" customHeight="1" thickBot="1" x14ac:dyDescent="0.3">
      <c r="B51" s="42"/>
      <c r="C51" s="53"/>
      <c r="D51" s="17" t="s">
        <v>38</v>
      </c>
      <c r="E51" s="1">
        <v>35.51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9">
        <v>43.26</v>
      </c>
      <c r="L51" s="20">
        <v>43.26</v>
      </c>
    </row>
    <row r="52" spans="2:12" ht="39.950000000000003" customHeight="1" thickBot="1" x14ac:dyDescent="0.3">
      <c r="B52" s="44" t="s">
        <v>67</v>
      </c>
      <c r="C52" s="51" t="s">
        <v>63</v>
      </c>
      <c r="D52" s="21" t="s">
        <v>8</v>
      </c>
      <c r="E52" s="1">
        <f>E53+E55+E57</f>
        <v>1919.59</v>
      </c>
      <c r="F52" s="1">
        <f t="shared" ref="F52:H52" si="43">F53+F55+F57</f>
        <v>1447.3681200000001</v>
      </c>
      <c r="G52" s="1">
        <f>G53+G55+G57</f>
        <v>2839.9100000000003</v>
      </c>
      <c r="H52" s="1">
        <f t="shared" si="43"/>
        <v>0</v>
      </c>
      <c r="I52" s="1">
        <f t="shared" ref="I52:J52" si="44">I53+I55+I57</f>
        <v>0</v>
      </c>
      <c r="J52" s="1">
        <f t="shared" si="44"/>
        <v>0</v>
      </c>
      <c r="K52" s="19"/>
      <c r="L52" s="20">
        <f t="shared" ref="L52:L65" si="45">E52+F52+G52+H52+I52+J52</f>
        <v>6206.868120000001</v>
      </c>
    </row>
    <row r="53" spans="2:12" ht="39.950000000000003" customHeight="1" thickBot="1" x14ac:dyDescent="0.3">
      <c r="B53" s="45"/>
      <c r="C53" s="52"/>
      <c r="D53" s="17" t="s">
        <v>14</v>
      </c>
      <c r="E53" s="1">
        <f t="shared" ref="E53:J53" si="46">E54</f>
        <v>1805.37</v>
      </c>
      <c r="F53" s="1">
        <f t="shared" si="46"/>
        <v>1431.46155</v>
      </c>
      <c r="G53" s="1">
        <f t="shared" si="46"/>
        <v>2837.07</v>
      </c>
      <c r="H53" s="1">
        <f t="shared" si="46"/>
        <v>0</v>
      </c>
      <c r="I53" s="1">
        <f t="shared" si="46"/>
        <v>0</v>
      </c>
      <c r="J53" s="1">
        <f t="shared" si="46"/>
        <v>0</v>
      </c>
      <c r="K53" s="19"/>
      <c r="L53" s="20">
        <f t="shared" si="45"/>
        <v>6073.9015500000005</v>
      </c>
    </row>
    <row r="54" spans="2:12" ht="39.950000000000003" customHeight="1" thickBot="1" x14ac:dyDescent="0.3">
      <c r="B54" s="45"/>
      <c r="C54" s="52"/>
      <c r="D54" s="17" t="s">
        <v>38</v>
      </c>
      <c r="E54" s="1">
        <v>1805.37</v>
      </c>
      <c r="F54" s="1">
        <v>1431.46155</v>
      </c>
      <c r="G54" s="1">
        <v>2837.07</v>
      </c>
      <c r="H54" s="1">
        <v>0</v>
      </c>
      <c r="I54" s="1">
        <v>0</v>
      </c>
      <c r="J54" s="1">
        <v>0</v>
      </c>
      <c r="K54" s="19"/>
      <c r="L54" s="20">
        <f t="shared" si="45"/>
        <v>6073.9015500000005</v>
      </c>
    </row>
    <row r="55" spans="2:12" ht="39.950000000000003" customHeight="1" thickBot="1" x14ac:dyDescent="0.3">
      <c r="B55" s="45"/>
      <c r="C55" s="52"/>
      <c r="D55" s="17" t="s">
        <v>13</v>
      </c>
      <c r="E55" s="1">
        <f t="shared" ref="E55:J55" si="47">E56</f>
        <v>18.239999999999998</v>
      </c>
      <c r="F55" s="1">
        <f t="shared" si="47"/>
        <v>14.459199999999999</v>
      </c>
      <c r="G55" s="1">
        <f t="shared" si="47"/>
        <v>0</v>
      </c>
      <c r="H55" s="1">
        <f t="shared" si="47"/>
        <v>0</v>
      </c>
      <c r="I55" s="1">
        <f t="shared" si="47"/>
        <v>0</v>
      </c>
      <c r="J55" s="1">
        <f t="shared" si="47"/>
        <v>0</v>
      </c>
      <c r="K55" s="19"/>
      <c r="L55" s="20">
        <f t="shared" si="45"/>
        <v>32.699199999999998</v>
      </c>
    </row>
    <row r="56" spans="2:12" ht="39.950000000000003" customHeight="1" thickBot="1" x14ac:dyDescent="0.3">
      <c r="B56" s="45"/>
      <c r="C56" s="52"/>
      <c r="D56" s="17" t="s">
        <v>38</v>
      </c>
      <c r="E56" s="1">
        <v>18.239999999999998</v>
      </c>
      <c r="F56" s="1">
        <v>14.459199999999999</v>
      </c>
      <c r="G56" s="1">
        <v>0</v>
      </c>
      <c r="H56" s="1">
        <v>0</v>
      </c>
      <c r="I56" s="1">
        <v>0</v>
      </c>
      <c r="J56" s="1">
        <v>0</v>
      </c>
      <c r="K56" s="19"/>
      <c r="L56" s="20">
        <f t="shared" si="45"/>
        <v>32.699199999999998</v>
      </c>
    </row>
    <row r="57" spans="2:12" ht="39.950000000000003" customHeight="1" thickBot="1" x14ac:dyDescent="0.3">
      <c r="B57" s="45"/>
      <c r="C57" s="52"/>
      <c r="D57" s="17" t="s">
        <v>12</v>
      </c>
      <c r="E57" s="1">
        <f t="shared" ref="E57:J57" si="48">E58</f>
        <v>95.98</v>
      </c>
      <c r="F57" s="1">
        <f t="shared" si="48"/>
        <v>1.44737</v>
      </c>
      <c r="G57" s="1">
        <f t="shared" si="48"/>
        <v>2.84</v>
      </c>
      <c r="H57" s="1">
        <f t="shared" si="48"/>
        <v>0</v>
      </c>
      <c r="I57" s="1">
        <f t="shared" si="48"/>
        <v>0</v>
      </c>
      <c r="J57" s="1">
        <f t="shared" si="48"/>
        <v>0</v>
      </c>
      <c r="K57" s="19"/>
      <c r="L57" s="20">
        <f t="shared" si="45"/>
        <v>100.26737000000001</v>
      </c>
    </row>
    <row r="58" spans="2:12" ht="39.950000000000003" customHeight="1" thickBot="1" x14ac:dyDescent="0.3">
      <c r="B58" s="46"/>
      <c r="C58" s="53"/>
      <c r="D58" s="17" t="s">
        <v>38</v>
      </c>
      <c r="E58" s="1">
        <v>95.98</v>
      </c>
      <c r="F58" s="1">
        <v>1.44737</v>
      </c>
      <c r="G58" s="1">
        <v>2.84</v>
      </c>
      <c r="H58" s="1">
        <v>0</v>
      </c>
      <c r="I58" s="1">
        <v>0</v>
      </c>
      <c r="J58" s="1">
        <v>0</v>
      </c>
      <c r="K58" s="19"/>
      <c r="L58" s="20">
        <f t="shared" si="45"/>
        <v>100.26737000000001</v>
      </c>
    </row>
    <row r="59" spans="2:12" ht="39.950000000000003" customHeight="1" thickBot="1" x14ac:dyDescent="0.3">
      <c r="B59" s="63" t="s">
        <v>23</v>
      </c>
      <c r="C59" s="51" t="s">
        <v>54</v>
      </c>
      <c r="D59" s="21" t="s">
        <v>8</v>
      </c>
      <c r="E59" s="1">
        <f t="shared" ref="E59:H59" si="49">E60+E62+E64</f>
        <v>0</v>
      </c>
      <c r="F59" s="1">
        <f t="shared" si="49"/>
        <v>0</v>
      </c>
      <c r="G59" s="1">
        <f t="shared" si="49"/>
        <v>0</v>
      </c>
      <c r="H59" s="1">
        <f t="shared" si="49"/>
        <v>0</v>
      </c>
      <c r="I59" s="1">
        <f t="shared" ref="I59:J59" si="50">I60+I62+I64</f>
        <v>0</v>
      </c>
      <c r="J59" s="1">
        <f t="shared" si="50"/>
        <v>0</v>
      </c>
      <c r="K59" s="19"/>
      <c r="L59" s="20">
        <f t="shared" si="45"/>
        <v>0</v>
      </c>
    </row>
    <row r="60" spans="2:12" ht="39.950000000000003" customHeight="1" thickBot="1" x14ac:dyDescent="0.3">
      <c r="B60" s="64"/>
      <c r="C60" s="52"/>
      <c r="D60" s="16" t="s">
        <v>14</v>
      </c>
      <c r="E60" s="1">
        <f t="shared" ref="E60:J60" si="51">E61</f>
        <v>0</v>
      </c>
      <c r="F60" s="1">
        <f t="shared" si="51"/>
        <v>0</v>
      </c>
      <c r="G60" s="1">
        <f t="shared" si="51"/>
        <v>0</v>
      </c>
      <c r="H60" s="1">
        <f t="shared" si="51"/>
        <v>0</v>
      </c>
      <c r="I60" s="1">
        <f t="shared" si="51"/>
        <v>0</v>
      </c>
      <c r="J60" s="1">
        <f t="shared" si="51"/>
        <v>0</v>
      </c>
      <c r="K60" s="19"/>
      <c r="L60" s="20">
        <f t="shared" si="45"/>
        <v>0</v>
      </c>
    </row>
    <row r="61" spans="2:12" ht="39.950000000000003" customHeight="1" thickBot="1" x14ac:dyDescent="0.3">
      <c r="B61" s="64"/>
      <c r="C61" s="52"/>
      <c r="D61" s="17" t="s">
        <v>38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9"/>
      <c r="L61" s="20">
        <f t="shared" si="45"/>
        <v>0</v>
      </c>
    </row>
    <row r="62" spans="2:12" ht="39.950000000000003" customHeight="1" thickBot="1" x14ac:dyDescent="0.3">
      <c r="B62" s="64"/>
      <c r="C62" s="52"/>
      <c r="D62" s="17" t="s">
        <v>13</v>
      </c>
      <c r="E62" s="1">
        <f t="shared" ref="E62:J62" si="52">E63</f>
        <v>0</v>
      </c>
      <c r="F62" s="1">
        <f t="shared" si="52"/>
        <v>0</v>
      </c>
      <c r="G62" s="1">
        <f t="shared" si="52"/>
        <v>0</v>
      </c>
      <c r="H62" s="1">
        <f t="shared" si="52"/>
        <v>0</v>
      </c>
      <c r="I62" s="1">
        <f t="shared" si="52"/>
        <v>0</v>
      </c>
      <c r="J62" s="1">
        <f t="shared" si="52"/>
        <v>0</v>
      </c>
      <c r="K62" s="19"/>
      <c r="L62" s="20">
        <f t="shared" si="45"/>
        <v>0</v>
      </c>
    </row>
    <row r="63" spans="2:12" ht="39.950000000000003" customHeight="1" thickBot="1" x14ac:dyDescent="0.3">
      <c r="B63" s="64"/>
      <c r="C63" s="52"/>
      <c r="D63" s="17" t="s">
        <v>38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9"/>
      <c r="L63" s="20">
        <f t="shared" si="45"/>
        <v>0</v>
      </c>
    </row>
    <row r="64" spans="2:12" ht="39.950000000000003" customHeight="1" thickBot="1" x14ac:dyDescent="0.3">
      <c r="B64" s="64"/>
      <c r="C64" s="52"/>
      <c r="D64" s="17" t="s">
        <v>12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9"/>
      <c r="L64" s="20">
        <f t="shared" si="45"/>
        <v>0</v>
      </c>
    </row>
    <row r="65" spans="2:12" ht="39.950000000000003" customHeight="1" thickBot="1" x14ac:dyDescent="0.3">
      <c r="B65" s="65"/>
      <c r="C65" s="53"/>
      <c r="D65" s="22" t="s">
        <v>38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19"/>
      <c r="L65" s="20">
        <f t="shared" si="45"/>
        <v>0</v>
      </c>
    </row>
    <row r="66" spans="2:12" ht="39.950000000000003" customHeight="1" thickBot="1" x14ac:dyDescent="0.3">
      <c r="B66" s="70" t="s">
        <v>24</v>
      </c>
      <c r="C66" s="51" t="s">
        <v>47</v>
      </c>
      <c r="D66" s="23" t="s">
        <v>8</v>
      </c>
      <c r="E66" s="3">
        <f t="shared" ref="E66:H66" si="53">E67+E69+E71</f>
        <v>0</v>
      </c>
      <c r="F66" s="4">
        <f t="shared" si="53"/>
        <v>0</v>
      </c>
      <c r="G66" s="3">
        <f t="shared" si="53"/>
        <v>0</v>
      </c>
      <c r="H66" s="5">
        <f t="shared" si="53"/>
        <v>0</v>
      </c>
      <c r="I66" s="6">
        <f t="shared" ref="I66:J66" si="54">I67+I69+I71</f>
        <v>0</v>
      </c>
      <c r="J66" s="7">
        <f t="shared" si="54"/>
        <v>0</v>
      </c>
      <c r="K66" s="24">
        <f t="shared" ref="K66:K72" si="55">E66+F66+G66+H66+I66+J66</f>
        <v>0</v>
      </c>
      <c r="L66" s="25">
        <f t="shared" ref="L66:L72" si="56">E66+F66+G66+H66+I66+J66</f>
        <v>0</v>
      </c>
    </row>
    <row r="67" spans="2:12" ht="39.950000000000003" customHeight="1" thickBot="1" x14ac:dyDescent="0.3">
      <c r="B67" s="71"/>
      <c r="C67" s="52"/>
      <c r="D67" s="26" t="s">
        <v>14</v>
      </c>
      <c r="E67" s="3">
        <f t="shared" ref="E67:J67" si="57">E68</f>
        <v>0</v>
      </c>
      <c r="F67" s="8">
        <f t="shared" si="57"/>
        <v>0</v>
      </c>
      <c r="G67" s="3">
        <f t="shared" si="57"/>
        <v>0</v>
      </c>
      <c r="H67" s="3">
        <f t="shared" si="57"/>
        <v>0</v>
      </c>
      <c r="I67" s="3">
        <f t="shared" si="57"/>
        <v>0</v>
      </c>
      <c r="J67" s="9">
        <f t="shared" si="57"/>
        <v>0</v>
      </c>
      <c r="K67" s="24">
        <f t="shared" si="55"/>
        <v>0</v>
      </c>
      <c r="L67" s="25">
        <f t="shared" si="56"/>
        <v>0</v>
      </c>
    </row>
    <row r="68" spans="2:12" ht="39.950000000000003" customHeight="1" thickBot="1" x14ac:dyDescent="0.3">
      <c r="B68" s="71"/>
      <c r="C68" s="52"/>
      <c r="D68" s="26" t="s">
        <v>38</v>
      </c>
      <c r="E68" s="3">
        <v>0</v>
      </c>
      <c r="F68" s="8">
        <v>0</v>
      </c>
      <c r="G68" s="3">
        <v>0</v>
      </c>
      <c r="H68" s="3">
        <v>0</v>
      </c>
      <c r="I68" s="3">
        <v>0</v>
      </c>
      <c r="J68" s="9">
        <v>0</v>
      </c>
      <c r="K68" s="24">
        <f t="shared" si="55"/>
        <v>0</v>
      </c>
      <c r="L68" s="25">
        <f t="shared" si="56"/>
        <v>0</v>
      </c>
    </row>
    <row r="69" spans="2:12" ht="39.950000000000003" customHeight="1" thickBot="1" x14ac:dyDescent="0.3">
      <c r="B69" s="71"/>
      <c r="C69" s="52"/>
      <c r="D69" s="40" t="s">
        <v>13</v>
      </c>
      <c r="E69" s="3">
        <f t="shared" ref="E69:J69" si="58">E70</f>
        <v>0</v>
      </c>
      <c r="F69" s="8">
        <f t="shared" si="58"/>
        <v>0</v>
      </c>
      <c r="G69" s="3">
        <f t="shared" si="58"/>
        <v>0</v>
      </c>
      <c r="H69" s="3">
        <f t="shared" si="58"/>
        <v>0</v>
      </c>
      <c r="I69" s="3">
        <f t="shared" si="58"/>
        <v>0</v>
      </c>
      <c r="J69" s="9">
        <f t="shared" si="58"/>
        <v>0</v>
      </c>
      <c r="K69" s="24">
        <f t="shared" si="55"/>
        <v>0</v>
      </c>
      <c r="L69" s="25">
        <f t="shared" si="56"/>
        <v>0</v>
      </c>
    </row>
    <row r="70" spans="2:12" ht="39.950000000000003" customHeight="1" thickBot="1" x14ac:dyDescent="0.3">
      <c r="B70" s="71"/>
      <c r="C70" s="52"/>
      <c r="D70" s="41" t="s">
        <v>38</v>
      </c>
      <c r="E70" s="3">
        <v>0</v>
      </c>
      <c r="F70" s="8">
        <v>0</v>
      </c>
      <c r="G70" s="3">
        <v>0</v>
      </c>
      <c r="H70" s="3">
        <v>0</v>
      </c>
      <c r="I70" s="3">
        <v>0</v>
      </c>
      <c r="J70" s="9">
        <v>0</v>
      </c>
      <c r="K70" s="24">
        <f t="shared" si="55"/>
        <v>0</v>
      </c>
      <c r="L70" s="25">
        <f t="shared" si="56"/>
        <v>0</v>
      </c>
    </row>
    <row r="71" spans="2:12" ht="39.950000000000003" customHeight="1" thickBot="1" x14ac:dyDescent="0.3">
      <c r="B71" s="71"/>
      <c r="C71" s="52"/>
      <c r="D71" s="40" t="s">
        <v>12</v>
      </c>
      <c r="E71" s="3">
        <f t="shared" ref="E71:J71" si="59">E72</f>
        <v>0</v>
      </c>
      <c r="F71" s="8">
        <f t="shared" si="59"/>
        <v>0</v>
      </c>
      <c r="G71" s="3">
        <f t="shared" si="59"/>
        <v>0</v>
      </c>
      <c r="H71" s="3">
        <f t="shared" si="59"/>
        <v>0</v>
      </c>
      <c r="I71" s="3">
        <f t="shared" si="59"/>
        <v>0</v>
      </c>
      <c r="J71" s="9">
        <f t="shared" si="59"/>
        <v>0</v>
      </c>
      <c r="K71" s="24">
        <f t="shared" si="55"/>
        <v>0</v>
      </c>
      <c r="L71" s="25">
        <f t="shared" si="56"/>
        <v>0</v>
      </c>
    </row>
    <row r="72" spans="2:12" ht="39.950000000000003" customHeight="1" thickBot="1" x14ac:dyDescent="0.3">
      <c r="B72" s="71"/>
      <c r="C72" s="52"/>
      <c r="D72" s="41" t="s">
        <v>38</v>
      </c>
      <c r="E72" s="10">
        <v>0</v>
      </c>
      <c r="F72" s="11">
        <v>0</v>
      </c>
      <c r="G72" s="10">
        <v>0</v>
      </c>
      <c r="H72" s="10">
        <v>0</v>
      </c>
      <c r="I72" s="10">
        <v>0</v>
      </c>
      <c r="J72" s="13">
        <v>0</v>
      </c>
      <c r="K72" s="27">
        <f t="shared" si="55"/>
        <v>0</v>
      </c>
      <c r="L72" s="28">
        <f t="shared" si="56"/>
        <v>0</v>
      </c>
    </row>
    <row r="73" spans="2:12" ht="39.950000000000003" customHeight="1" thickBot="1" x14ac:dyDescent="0.3">
      <c r="B73" s="60" t="s">
        <v>25</v>
      </c>
      <c r="C73" s="57" t="s">
        <v>65</v>
      </c>
      <c r="D73" s="41" t="s">
        <v>8</v>
      </c>
      <c r="E73" s="12">
        <f>E74+E76+E78</f>
        <v>852.5</v>
      </c>
      <c r="F73" s="12">
        <f t="shared" ref="F73:J73" si="60">F74+F76+F78</f>
        <v>0</v>
      </c>
      <c r="G73" s="12">
        <f t="shared" si="60"/>
        <v>0</v>
      </c>
      <c r="H73" s="12">
        <f t="shared" si="60"/>
        <v>0</v>
      </c>
      <c r="I73" s="12">
        <f t="shared" si="60"/>
        <v>0</v>
      </c>
      <c r="J73" s="12">
        <f t="shared" si="60"/>
        <v>0</v>
      </c>
      <c r="K73" s="24">
        <v>852.5</v>
      </c>
      <c r="L73" s="25"/>
    </row>
    <row r="74" spans="2:12" ht="39.950000000000003" customHeight="1" thickBot="1" x14ac:dyDescent="0.3">
      <c r="B74" s="61"/>
      <c r="C74" s="58"/>
      <c r="D74" s="41" t="s">
        <v>14</v>
      </c>
      <c r="E74" s="14">
        <f>E75</f>
        <v>0</v>
      </c>
      <c r="F74" s="14">
        <f t="shared" ref="F74:J74" si="61">F75</f>
        <v>0</v>
      </c>
      <c r="G74" s="14">
        <f t="shared" si="61"/>
        <v>0</v>
      </c>
      <c r="H74" s="14">
        <f t="shared" si="61"/>
        <v>0</v>
      </c>
      <c r="I74" s="14">
        <f t="shared" si="61"/>
        <v>0</v>
      </c>
      <c r="J74" s="14">
        <f t="shared" si="61"/>
        <v>0</v>
      </c>
      <c r="K74" s="24">
        <v>0</v>
      </c>
      <c r="L74" s="25"/>
    </row>
    <row r="75" spans="2:12" ht="39.950000000000003" customHeight="1" thickBot="1" x14ac:dyDescent="0.3">
      <c r="B75" s="61"/>
      <c r="C75" s="58"/>
      <c r="D75" s="41" t="s">
        <v>38</v>
      </c>
      <c r="E75" s="13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24">
        <v>0</v>
      </c>
      <c r="L75" s="25"/>
    </row>
    <row r="76" spans="2:12" ht="39.950000000000003" customHeight="1" thickBot="1" x14ac:dyDescent="0.3">
      <c r="B76" s="61"/>
      <c r="C76" s="58"/>
      <c r="D76" s="41" t="s">
        <v>13</v>
      </c>
      <c r="E76" s="3">
        <f>E77</f>
        <v>852.5</v>
      </c>
      <c r="F76" s="3">
        <f t="shared" ref="F76:J76" si="62">F77</f>
        <v>0</v>
      </c>
      <c r="G76" s="3">
        <f t="shared" si="62"/>
        <v>0</v>
      </c>
      <c r="H76" s="3">
        <f t="shared" si="62"/>
        <v>0</v>
      </c>
      <c r="I76" s="3">
        <f t="shared" si="62"/>
        <v>0</v>
      </c>
      <c r="J76" s="3">
        <f t="shared" si="62"/>
        <v>0</v>
      </c>
      <c r="K76" s="24">
        <v>852.5</v>
      </c>
      <c r="L76" s="25"/>
    </row>
    <row r="77" spans="2:12" ht="39.950000000000003" customHeight="1" thickBot="1" x14ac:dyDescent="0.3">
      <c r="B77" s="61"/>
      <c r="C77" s="58"/>
      <c r="D77" s="41" t="s">
        <v>38</v>
      </c>
      <c r="E77" s="10">
        <v>852.5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24">
        <v>852.5</v>
      </c>
      <c r="L77" s="25"/>
    </row>
    <row r="78" spans="2:12" ht="39.950000000000003" customHeight="1" thickBot="1" x14ac:dyDescent="0.3">
      <c r="B78" s="61"/>
      <c r="C78" s="58"/>
      <c r="D78" s="41" t="s">
        <v>12</v>
      </c>
      <c r="E78" s="3">
        <f>E79</f>
        <v>0</v>
      </c>
      <c r="F78" s="3">
        <f t="shared" ref="F78:J78" si="63">F79</f>
        <v>0</v>
      </c>
      <c r="G78" s="3">
        <f t="shared" si="63"/>
        <v>0</v>
      </c>
      <c r="H78" s="3">
        <f t="shared" si="63"/>
        <v>0</v>
      </c>
      <c r="I78" s="3">
        <f t="shared" si="63"/>
        <v>0</v>
      </c>
      <c r="J78" s="3">
        <f t="shared" si="63"/>
        <v>0</v>
      </c>
      <c r="K78" s="24">
        <v>0</v>
      </c>
      <c r="L78" s="25"/>
    </row>
    <row r="79" spans="2:12" ht="39.950000000000003" customHeight="1" thickBot="1" x14ac:dyDescent="0.3">
      <c r="B79" s="62"/>
      <c r="C79" s="59"/>
      <c r="D79" s="41" t="s">
        <v>38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24">
        <v>0</v>
      </c>
      <c r="L79" s="25"/>
    </row>
    <row r="80" spans="2:12" ht="39.950000000000003" customHeight="1" thickBot="1" x14ac:dyDescent="0.3">
      <c r="B80" s="63" t="s">
        <v>39</v>
      </c>
      <c r="C80" s="51" t="s">
        <v>48</v>
      </c>
      <c r="D80" s="35" t="s">
        <v>8</v>
      </c>
      <c r="E80" s="9">
        <f>E81+E83+E85</f>
        <v>18242.226739999998</v>
      </c>
      <c r="F80" s="9">
        <f>F81+F83+F85</f>
        <v>18032.948110000001</v>
      </c>
      <c r="G80" s="9">
        <f t="shared" ref="G80:H80" si="64">G81+G83+G85</f>
        <v>18032.95</v>
      </c>
      <c r="H80" s="9">
        <f t="shared" si="64"/>
        <v>18032.95</v>
      </c>
      <c r="I80" s="9">
        <f t="shared" ref="I80:J80" si="65">I81+I83+I85</f>
        <v>18032.95</v>
      </c>
      <c r="J80" s="9">
        <f t="shared" si="65"/>
        <v>18032.95</v>
      </c>
      <c r="K80" s="19">
        <f t="shared" ref="K80:K86" si="66">E59+F59+G59+H59+I59+J59</f>
        <v>0</v>
      </c>
      <c r="L80" s="20">
        <f t="shared" ref="L80:L100" si="67">E80+F80+G80+H80+I80+J80</f>
        <v>108406.97484999998</v>
      </c>
    </row>
    <row r="81" spans="2:12" ht="39.950000000000003" customHeight="1" thickBot="1" x14ac:dyDescent="0.3">
      <c r="B81" s="64"/>
      <c r="C81" s="52"/>
      <c r="D81" s="17" t="s">
        <v>14</v>
      </c>
      <c r="E81" s="1">
        <f>E82</f>
        <v>16290.30848</v>
      </c>
      <c r="F81" s="1">
        <f t="shared" ref="F81:J81" si="68">F82</f>
        <v>16274.742</v>
      </c>
      <c r="G81" s="1">
        <f t="shared" si="68"/>
        <v>16103.42</v>
      </c>
      <c r="H81" s="1">
        <f t="shared" si="68"/>
        <v>16103.42</v>
      </c>
      <c r="I81" s="1">
        <f t="shared" si="68"/>
        <v>16103.42</v>
      </c>
      <c r="J81" s="1">
        <f t="shared" si="68"/>
        <v>16103.42</v>
      </c>
      <c r="K81" s="19">
        <f t="shared" si="66"/>
        <v>0</v>
      </c>
      <c r="L81" s="20">
        <f t="shared" si="67"/>
        <v>96978.730479999998</v>
      </c>
    </row>
    <row r="82" spans="2:12" ht="39.950000000000003" customHeight="1" thickBot="1" x14ac:dyDescent="0.3">
      <c r="B82" s="64"/>
      <c r="C82" s="52"/>
      <c r="D82" s="17" t="s">
        <v>38</v>
      </c>
      <c r="E82" s="1">
        <v>16290.30848</v>
      </c>
      <c r="F82" s="1">
        <f>16103.422+171.32</f>
        <v>16274.742</v>
      </c>
      <c r="G82" s="1">
        <v>16103.42</v>
      </c>
      <c r="H82" s="1">
        <v>16103.42</v>
      </c>
      <c r="I82" s="1">
        <v>16103.42</v>
      </c>
      <c r="J82" s="1">
        <v>16103.42</v>
      </c>
      <c r="K82" s="19">
        <f t="shared" si="66"/>
        <v>0</v>
      </c>
      <c r="L82" s="20">
        <f t="shared" si="67"/>
        <v>96978.730479999998</v>
      </c>
    </row>
    <row r="83" spans="2:12" ht="39.950000000000003" customHeight="1" thickBot="1" x14ac:dyDescent="0.3">
      <c r="B83" s="64"/>
      <c r="C83" s="52"/>
      <c r="D83" s="17" t="s">
        <v>13</v>
      </c>
      <c r="E83" s="1">
        <f>E84</f>
        <v>1039.80692</v>
      </c>
      <c r="F83" s="1">
        <f>F84</f>
        <v>856.55870000000004</v>
      </c>
      <c r="G83" s="1">
        <f t="shared" ref="G83:J83" si="69">G84</f>
        <v>1027.8800000000001</v>
      </c>
      <c r="H83" s="1">
        <f t="shared" si="69"/>
        <v>1027.8800000000001</v>
      </c>
      <c r="I83" s="1">
        <f t="shared" si="69"/>
        <v>1027.8800000000001</v>
      </c>
      <c r="J83" s="1">
        <f t="shared" si="69"/>
        <v>1027.8800000000001</v>
      </c>
      <c r="K83" s="19">
        <f t="shared" si="66"/>
        <v>0</v>
      </c>
      <c r="L83" s="20">
        <f t="shared" si="67"/>
        <v>6007.88562</v>
      </c>
    </row>
    <row r="84" spans="2:12" ht="39.950000000000003" customHeight="1" thickBot="1" x14ac:dyDescent="0.3">
      <c r="B84" s="64"/>
      <c r="C84" s="52"/>
      <c r="D84" s="17" t="s">
        <v>38</v>
      </c>
      <c r="E84" s="1">
        <v>1039.80692</v>
      </c>
      <c r="F84" s="1">
        <f>1027.8787-171.32</f>
        <v>856.55870000000004</v>
      </c>
      <c r="G84" s="1">
        <v>1027.8800000000001</v>
      </c>
      <c r="H84" s="1">
        <v>1027.8800000000001</v>
      </c>
      <c r="I84" s="1">
        <v>1027.8800000000001</v>
      </c>
      <c r="J84" s="1">
        <v>1027.8800000000001</v>
      </c>
      <c r="K84" s="19">
        <f t="shared" si="66"/>
        <v>0</v>
      </c>
      <c r="L84" s="20">
        <f t="shared" si="67"/>
        <v>6007.88562</v>
      </c>
    </row>
    <row r="85" spans="2:12" ht="39.950000000000003" customHeight="1" thickBot="1" x14ac:dyDescent="0.3">
      <c r="B85" s="64"/>
      <c r="C85" s="52"/>
      <c r="D85" s="17" t="s">
        <v>12</v>
      </c>
      <c r="E85" s="1">
        <f t="shared" ref="E85:J85" si="70">E86</f>
        <v>912.11134000000004</v>
      </c>
      <c r="F85" s="1">
        <f>F86</f>
        <v>901.64741000000004</v>
      </c>
      <c r="G85" s="1">
        <f t="shared" si="70"/>
        <v>901.65</v>
      </c>
      <c r="H85" s="1">
        <f t="shared" si="70"/>
        <v>901.65</v>
      </c>
      <c r="I85" s="1">
        <f t="shared" si="70"/>
        <v>901.65</v>
      </c>
      <c r="J85" s="1">
        <f t="shared" si="70"/>
        <v>901.65</v>
      </c>
      <c r="K85" s="19">
        <f t="shared" si="66"/>
        <v>0</v>
      </c>
      <c r="L85" s="20">
        <f t="shared" si="67"/>
        <v>5420.3587499999994</v>
      </c>
    </row>
    <row r="86" spans="2:12" ht="39.950000000000003" customHeight="1" thickBot="1" x14ac:dyDescent="0.3">
      <c r="B86" s="65"/>
      <c r="C86" s="53"/>
      <c r="D86" s="17" t="s">
        <v>38</v>
      </c>
      <c r="E86" s="1">
        <v>912.11134000000004</v>
      </c>
      <c r="F86" s="1">
        <v>901.64741000000004</v>
      </c>
      <c r="G86" s="1">
        <v>901.65</v>
      </c>
      <c r="H86" s="1">
        <v>901.65</v>
      </c>
      <c r="I86" s="1">
        <v>901.65</v>
      </c>
      <c r="J86" s="1">
        <v>901.65</v>
      </c>
      <c r="K86" s="19">
        <f t="shared" si="66"/>
        <v>0</v>
      </c>
      <c r="L86" s="20">
        <f t="shared" si="67"/>
        <v>5420.3587499999994</v>
      </c>
    </row>
    <row r="87" spans="2:12" ht="39.950000000000003" customHeight="1" thickBot="1" x14ac:dyDescent="0.3">
      <c r="B87" s="64" t="s">
        <v>40</v>
      </c>
      <c r="C87" s="51" t="s">
        <v>45</v>
      </c>
      <c r="D87" s="21" t="s">
        <v>8</v>
      </c>
      <c r="E87" s="1">
        <f t="shared" ref="E87:H87" si="71">E88+E90+E92</f>
        <v>2229.86</v>
      </c>
      <c r="F87" s="1">
        <f t="shared" si="71"/>
        <v>3132.95</v>
      </c>
      <c r="G87" s="1">
        <f t="shared" si="71"/>
        <v>2709.45</v>
      </c>
      <c r="H87" s="1">
        <f t="shared" si="71"/>
        <v>2709.45</v>
      </c>
      <c r="I87" s="1">
        <f t="shared" ref="I87:J87" si="72">I88+I90+I92</f>
        <v>2709.45</v>
      </c>
      <c r="J87" s="1">
        <f t="shared" si="72"/>
        <v>2709.45</v>
      </c>
      <c r="K87" s="19">
        <f t="shared" ref="K87:K93" si="73">E87+F87+G87+H87+I87+J87</f>
        <v>16200.61</v>
      </c>
      <c r="L87" s="20">
        <f t="shared" si="67"/>
        <v>16200.61</v>
      </c>
    </row>
    <row r="88" spans="2:12" ht="39.950000000000003" customHeight="1" thickBot="1" x14ac:dyDescent="0.3">
      <c r="B88" s="64"/>
      <c r="C88" s="52"/>
      <c r="D88" s="16" t="s">
        <v>14</v>
      </c>
      <c r="E88" s="1">
        <f t="shared" ref="E88:J88" si="74">E89</f>
        <v>0</v>
      </c>
      <c r="F88" s="1">
        <f t="shared" si="74"/>
        <v>0</v>
      </c>
      <c r="G88" s="1">
        <f t="shared" si="74"/>
        <v>0</v>
      </c>
      <c r="H88" s="1">
        <f t="shared" si="74"/>
        <v>0</v>
      </c>
      <c r="I88" s="1">
        <f t="shared" si="74"/>
        <v>0</v>
      </c>
      <c r="J88" s="1">
        <f t="shared" si="74"/>
        <v>0</v>
      </c>
      <c r="K88" s="19">
        <f t="shared" si="73"/>
        <v>0</v>
      </c>
      <c r="L88" s="20">
        <f t="shared" si="67"/>
        <v>0</v>
      </c>
    </row>
    <row r="89" spans="2:12" ht="39.950000000000003" customHeight="1" thickBot="1" x14ac:dyDescent="0.3">
      <c r="B89" s="64"/>
      <c r="C89" s="52"/>
      <c r="D89" s="17" t="s">
        <v>38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9">
        <f t="shared" si="73"/>
        <v>0</v>
      </c>
      <c r="L89" s="20">
        <f t="shared" si="67"/>
        <v>0</v>
      </c>
    </row>
    <row r="90" spans="2:12" ht="39.950000000000003" customHeight="1" thickBot="1" x14ac:dyDescent="0.3">
      <c r="B90" s="64"/>
      <c r="C90" s="52"/>
      <c r="D90" s="17" t="s">
        <v>13</v>
      </c>
      <c r="E90" s="1">
        <f t="shared" ref="E90:J90" si="75">E91</f>
        <v>0</v>
      </c>
      <c r="F90" s="1">
        <f t="shared" si="75"/>
        <v>3132.95</v>
      </c>
      <c r="G90" s="1">
        <f t="shared" si="75"/>
        <v>2709.45</v>
      </c>
      <c r="H90" s="1">
        <f t="shared" si="75"/>
        <v>2709.45</v>
      </c>
      <c r="I90" s="1">
        <f t="shared" si="75"/>
        <v>2709.45</v>
      </c>
      <c r="J90" s="1">
        <f t="shared" si="75"/>
        <v>2709.45</v>
      </c>
      <c r="K90" s="19">
        <f t="shared" si="73"/>
        <v>13970.75</v>
      </c>
      <c r="L90" s="20">
        <f t="shared" si="67"/>
        <v>13970.75</v>
      </c>
    </row>
    <row r="91" spans="2:12" ht="39.950000000000003" customHeight="1" thickBot="1" x14ac:dyDescent="0.3">
      <c r="B91" s="64"/>
      <c r="C91" s="52"/>
      <c r="D91" s="17" t="s">
        <v>38</v>
      </c>
      <c r="E91" s="1">
        <v>0</v>
      </c>
      <c r="F91" s="1">
        <v>3132.95</v>
      </c>
      <c r="G91" s="1">
        <v>2709.45</v>
      </c>
      <c r="H91" s="1">
        <v>2709.45</v>
      </c>
      <c r="I91" s="1">
        <v>2709.45</v>
      </c>
      <c r="J91" s="1">
        <v>2709.45</v>
      </c>
      <c r="K91" s="19">
        <f t="shared" si="73"/>
        <v>13970.75</v>
      </c>
      <c r="L91" s="20">
        <f t="shared" si="67"/>
        <v>13970.75</v>
      </c>
    </row>
    <row r="92" spans="2:12" ht="39.950000000000003" customHeight="1" thickBot="1" x14ac:dyDescent="0.3">
      <c r="B92" s="64"/>
      <c r="C92" s="52"/>
      <c r="D92" s="17" t="s">
        <v>12</v>
      </c>
      <c r="E92" s="1">
        <f t="shared" ref="E92:J92" si="76">E93</f>
        <v>2229.86</v>
      </c>
      <c r="F92" s="1">
        <f t="shared" si="76"/>
        <v>0</v>
      </c>
      <c r="G92" s="1">
        <f t="shared" si="76"/>
        <v>0</v>
      </c>
      <c r="H92" s="1">
        <f t="shared" si="76"/>
        <v>0</v>
      </c>
      <c r="I92" s="1">
        <f t="shared" si="76"/>
        <v>0</v>
      </c>
      <c r="J92" s="1">
        <f t="shared" si="76"/>
        <v>0</v>
      </c>
      <c r="K92" s="19">
        <f t="shared" si="73"/>
        <v>2229.86</v>
      </c>
      <c r="L92" s="20">
        <f t="shared" si="67"/>
        <v>2229.86</v>
      </c>
    </row>
    <row r="93" spans="2:12" ht="39.950000000000003" customHeight="1" thickBot="1" x14ac:dyDescent="0.3">
      <c r="B93" s="65"/>
      <c r="C93" s="53"/>
      <c r="D93" s="17" t="s">
        <v>38</v>
      </c>
      <c r="E93" s="1">
        <v>2229.86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9">
        <f t="shared" si="73"/>
        <v>2229.86</v>
      </c>
      <c r="L93" s="20">
        <f t="shared" si="67"/>
        <v>2229.86</v>
      </c>
    </row>
    <row r="94" spans="2:12" ht="39.950000000000003" customHeight="1" thickBot="1" x14ac:dyDescent="0.3">
      <c r="B94" s="63" t="s">
        <v>56</v>
      </c>
      <c r="C94" s="51" t="s">
        <v>66</v>
      </c>
      <c r="D94" s="21" t="s">
        <v>8</v>
      </c>
      <c r="E94" s="1">
        <f>E95+E97+E99</f>
        <v>8569.4599999999991</v>
      </c>
      <c r="F94" s="1">
        <f t="shared" ref="F94:H94" si="77">F95+F97+F99</f>
        <v>12984.259999999998</v>
      </c>
      <c r="G94" s="1">
        <f t="shared" si="77"/>
        <v>13747.09</v>
      </c>
      <c r="H94" s="1">
        <f t="shared" si="77"/>
        <v>13747.09</v>
      </c>
      <c r="I94" s="1">
        <f t="shared" ref="I94:J94" si="78">I95+I97+I99</f>
        <v>13747.09</v>
      </c>
      <c r="J94" s="1">
        <f t="shared" si="78"/>
        <v>13747.09</v>
      </c>
      <c r="K94" s="19"/>
      <c r="L94" s="20">
        <f t="shared" si="67"/>
        <v>76542.079999999987</v>
      </c>
    </row>
    <row r="95" spans="2:12" ht="39.950000000000003" customHeight="1" thickBot="1" x14ac:dyDescent="0.3">
      <c r="B95" s="64"/>
      <c r="C95" s="52"/>
      <c r="D95" s="17" t="s">
        <v>14</v>
      </c>
      <c r="E95" s="1">
        <f t="shared" ref="E95:J95" si="79">E96</f>
        <v>0</v>
      </c>
      <c r="F95" s="1">
        <v>0</v>
      </c>
      <c r="G95" s="1">
        <v>0</v>
      </c>
      <c r="H95" s="1">
        <f t="shared" si="79"/>
        <v>0</v>
      </c>
      <c r="I95" s="1">
        <f t="shared" si="79"/>
        <v>0</v>
      </c>
      <c r="J95" s="1">
        <f t="shared" si="79"/>
        <v>0</v>
      </c>
      <c r="K95" s="19"/>
      <c r="L95" s="20">
        <f t="shared" si="67"/>
        <v>0</v>
      </c>
    </row>
    <row r="96" spans="2:12" ht="39.950000000000003" customHeight="1" thickBot="1" x14ac:dyDescent="0.3">
      <c r="B96" s="64"/>
      <c r="C96" s="52"/>
      <c r="D96" s="17" t="s">
        <v>38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9"/>
      <c r="L96" s="20">
        <f t="shared" si="67"/>
        <v>0</v>
      </c>
    </row>
    <row r="97" spans="2:12" ht="39.950000000000003" customHeight="1" thickBot="1" x14ac:dyDescent="0.3">
      <c r="B97" s="64"/>
      <c r="C97" s="52"/>
      <c r="D97" s="17" t="s">
        <v>13</v>
      </c>
      <c r="E97" s="1">
        <f t="shared" ref="E97:J97" si="80">E98</f>
        <v>8140.99</v>
      </c>
      <c r="F97" s="1">
        <f t="shared" si="80"/>
        <v>12335.05</v>
      </c>
      <c r="G97" s="1">
        <f t="shared" si="80"/>
        <v>13059.74</v>
      </c>
      <c r="H97" s="1">
        <f t="shared" si="80"/>
        <v>13059.74</v>
      </c>
      <c r="I97" s="1">
        <f t="shared" si="80"/>
        <v>13059.74</v>
      </c>
      <c r="J97" s="1">
        <f t="shared" si="80"/>
        <v>13059.74</v>
      </c>
      <c r="K97" s="19"/>
      <c r="L97" s="20">
        <f t="shared" si="67"/>
        <v>72715</v>
      </c>
    </row>
    <row r="98" spans="2:12" ht="39.950000000000003" customHeight="1" thickBot="1" x14ac:dyDescent="0.3">
      <c r="B98" s="64"/>
      <c r="C98" s="52"/>
      <c r="D98" s="17" t="s">
        <v>38</v>
      </c>
      <c r="E98" s="1">
        <v>8140.99</v>
      </c>
      <c r="F98" s="1">
        <f>12984.26-F100</f>
        <v>12335.05</v>
      </c>
      <c r="G98" s="1">
        <v>13059.74</v>
      </c>
      <c r="H98" s="1">
        <v>13059.74</v>
      </c>
      <c r="I98" s="1">
        <v>13059.74</v>
      </c>
      <c r="J98" s="1">
        <v>13059.74</v>
      </c>
      <c r="K98" s="19"/>
      <c r="L98" s="20">
        <f t="shared" si="67"/>
        <v>72715</v>
      </c>
    </row>
    <row r="99" spans="2:12" ht="39.950000000000003" customHeight="1" thickBot="1" x14ac:dyDescent="0.3">
      <c r="B99" s="64"/>
      <c r="C99" s="52"/>
      <c r="D99" s="17" t="s">
        <v>12</v>
      </c>
      <c r="E99" s="1">
        <f>E100</f>
        <v>428.47</v>
      </c>
      <c r="F99" s="1">
        <f t="shared" ref="F99:J99" si="81">F100</f>
        <v>649.21</v>
      </c>
      <c r="G99" s="1">
        <f t="shared" si="81"/>
        <v>687.35</v>
      </c>
      <c r="H99" s="1">
        <f t="shared" si="81"/>
        <v>687.35</v>
      </c>
      <c r="I99" s="1">
        <f t="shared" si="81"/>
        <v>687.35</v>
      </c>
      <c r="J99" s="1">
        <f t="shared" si="81"/>
        <v>687.35</v>
      </c>
      <c r="K99" s="19"/>
      <c r="L99" s="20">
        <f t="shared" si="67"/>
        <v>3827.08</v>
      </c>
    </row>
    <row r="100" spans="2:12" ht="37.5" customHeight="1" thickBot="1" x14ac:dyDescent="0.3">
      <c r="B100" s="64"/>
      <c r="C100" s="53"/>
      <c r="D100" s="17" t="s">
        <v>38</v>
      </c>
      <c r="E100" s="1">
        <v>428.47</v>
      </c>
      <c r="F100" s="1">
        <v>649.21</v>
      </c>
      <c r="G100" s="1">
        <v>687.35</v>
      </c>
      <c r="H100" s="1">
        <v>687.35</v>
      </c>
      <c r="I100" s="1">
        <v>687.35</v>
      </c>
      <c r="J100" s="1">
        <v>687.35</v>
      </c>
      <c r="K100" s="19"/>
      <c r="L100" s="20">
        <f t="shared" si="67"/>
        <v>3827.08</v>
      </c>
    </row>
    <row r="101" spans="2:12" ht="0.75" hidden="1" customHeight="1" thickBot="1" x14ac:dyDescent="0.3">
      <c r="B101" s="63"/>
      <c r="C101" s="54"/>
      <c r="D101" s="21"/>
      <c r="E101" s="1"/>
      <c r="F101" s="1"/>
      <c r="G101" s="1"/>
      <c r="H101" s="1"/>
      <c r="I101" s="1"/>
      <c r="J101" s="1"/>
      <c r="K101" s="19">
        <f t="shared" si="30"/>
        <v>0</v>
      </c>
      <c r="L101" s="20">
        <f t="shared" si="4"/>
        <v>0</v>
      </c>
    </row>
    <row r="102" spans="2:12" ht="39.75" hidden="1" customHeight="1" thickBot="1" x14ac:dyDescent="0.3">
      <c r="B102" s="64"/>
      <c r="C102" s="55"/>
      <c r="D102" s="17"/>
      <c r="E102" s="1"/>
      <c r="F102" s="1"/>
      <c r="G102" s="1"/>
      <c r="H102" s="1"/>
      <c r="I102" s="1"/>
      <c r="J102" s="1"/>
      <c r="K102" s="19">
        <f t="shared" si="30"/>
        <v>0</v>
      </c>
      <c r="L102" s="20">
        <f t="shared" si="4"/>
        <v>0</v>
      </c>
    </row>
    <row r="103" spans="2:12" ht="39.75" hidden="1" customHeight="1" thickBot="1" x14ac:dyDescent="0.3">
      <c r="B103" s="64"/>
      <c r="C103" s="55"/>
      <c r="D103" s="17"/>
      <c r="E103" s="1"/>
      <c r="F103" s="1"/>
      <c r="G103" s="1"/>
      <c r="H103" s="1"/>
      <c r="I103" s="1"/>
      <c r="J103" s="1"/>
      <c r="K103" s="19">
        <f t="shared" si="30"/>
        <v>0</v>
      </c>
      <c r="L103" s="20">
        <f t="shared" si="4"/>
        <v>0</v>
      </c>
    </row>
    <row r="104" spans="2:12" ht="39.950000000000003" hidden="1" customHeight="1" thickBot="1" x14ac:dyDescent="0.3">
      <c r="B104" s="64"/>
      <c r="C104" s="55"/>
      <c r="D104" s="17"/>
      <c r="E104" s="1"/>
      <c r="F104" s="1"/>
      <c r="G104" s="1"/>
      <c r="H104" s="1"/>
      <c r="I104" s="1"/>
      <c r="J104" s="1"/>
      <c r="K104" s="19">
        <f t="shared" si="30"/>
        <v>0</v>
      </c>
      <c r="L104" s="20">
        <f t="shared" si="4"/>
        <v>0</v>
      </c>
    </row>
    <row r="105" spans="2:12" ht="39.950000000000003" hidden="1" customHeight="1" thickBot="1" x14ac:dyDescent="0.3">
      <c r="B105" s="64"/>
      <c r="C105" s="55"/>
      <c r="D105" s="17"/>
      <c r="E105" s="1"/>
      <c r="F105" s="1"/>
      <c r="G105" s="1"/>
      <c r="H105" s="1"/>
      <c r="I105" s="1"/>
      <c r="J105" s="1"/>
      <c r="K105" s="19">
        <f t="shared" si="30"/>
        <v>0</v>
      </c>
      <c r="L105" s="20">
        <f t="shared" si="4"/>
        <v>0</v>
      </c>
    </row>
    <row r="106" spans="2:12" ht="39.950000000000003" hidden="1" customHeight="1" thickBot="1" x14ac:dyDescent="0.3">
      <c r="B106" s="64"/>
      <c r="C106" s="55"/>
      <c r="D106" s="16"/>
      <c r="E106" s="1"/>
      <c r="F106" s="1"/>
      <c r="G106" s="1"/>
      <c r="H106" s="1"/>
      <c r="I106" s="1"/>
      <c r="J106" s="1"/>
      <c r="K106" s="19">
        <f t="shared" si="30"/>
        <v>0</v>
      </c>
      <c r="L106" s="20">
        <f t="shared" si="4"/>
        <v>0</v>
      </c>
    </row>
    <row r="107" spans="2:12" ht="39.950000000000003" hidden="1" customHeight="1" thickBot="1" x14ac:dyDescent="0.3">
      <c r="B107" s="65"/>
      <c r="C107" s="56"/>
      <c r="D107" s="17"/>
      <c r="E107" s="1"/>
      <c r="F107" s="1"/>
      <c r="G107" s="1"/>
      <c r="H107" s="1"/>
      <c r="I107" s="1"/>
      <c r="J107" s="1"/>
      <c r="K107" s="19">
        <f t="shared" si="30"/>
        <v>0</v>
      </c>
      <c r="L107" s="20">
        <f t="shared" si="4"/>
        <v>0</v>
      </c>
    </row>
    <row r="108" spans="2:12" ht="39.950000000000003" customHeight="1" thickBot="1" x14ac:dyDescent="0.3">
      <c r="B108" s="63" t="s">
        <v>68</v>
      </c>
      <c r="C108" s="51" t="s">
        <v>64</v>
      </c>
      <c r="D108" s="21" t="s">
        <v>8</v>
      </c>
      <c r="E108" s="1">
        <f>E109+E111+E113</f>
        <v>13462.32</v>
      </c>
      <c r="F108" s="1">
        <f>F109+F111+F113</f>
        <v>5223.4399999999996</v>
      </c>
      <c r="G108" s="1">
        <f t="shared" ref="G108:H108" si="82">G109+G111+G113</f>
        <v>0</v>
      </c>
      <c r="H108" s="1">
        <f t="shared" si="82"/>
        <v>0</v>
      </c>
      <c r="I108" s="1">
        <f t="shared" ref="I108:J108" si="83">I109+I111+I113</f>
        <v>0</v>
      </c>
      <c r="J108" s="1">
        <f t="shared" si="83"/>
        <v>0</v>
      </c>
      <c r="K108" s="19">
        <f t="shared" ref="K108:K129" si="84">E108+F108+G108+H108+I108+J108</f>
        <v>18685.759999999998</v>
      </c>
      <c r="L108" s="20">
        <f t="shared" ref="L108:L143" si="85">E108+F108+G108+H108+I108+J108</f>
        <v>18685.759999999998</v>
      </c>
    </row>
    <row r="109" spans="2:12" ht="39.950000000000003" customHeight="1" thickBot="1" x14ac:dyDescent="0.3">
      <c r="B109" s="64"/>
      <c r="C109" s="52"/>
      <c r="D109" s="17" t="s">
        <v>14</v>
      </c>
      <c r="E109" s="1">
        <f t="shared" ref="E109:J109" si="86">E110</f>
        <v>0</v>
      </c>
      <c r="F109" s="1">
        <f t="shared" si="86"/>
        <v>0</v>
      </c>
      <c r="G109" s="1">
        <f t="shared" si="86"/>
        <v>0</v>
      </c>
      <c r="H109" s="1">
        <f t="shared" si="86"/>
        <v>0</v>
      </c>
      <c r="I109" s="1">
        <f t="shared" si="86"/>
        <v>0</v>
      </c>
      <c r="J109" s="1">
        <f t="shared" si="86"/>
        <v>0</v>
      </c>
      <c r="K109" s="19">
        <f t="shared" si="84"/>
        <v>0</v>
      </c>
      <c r="L109" s="20">
        <f t="shared" si="85"/>
        <v>0</v>
      </c>
    </row>
    <row r="110" spans="2:12" ht="39.950000000000003" customHeight="1" thickBot="1" x14ac:dyDescent="0.3">
      <c r="B110" s="64"/>
      <c r="C110" s="52"/>
      <c r="D110" s="17" t="s">
        <v>38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9">
        <f t="shared" si="84"/>
        <v>0</v>
      </c>
      <c r="L110" s="20">
        <f t="shared" si="85"/>
        <v>0</v>
      </c>
    </row>
    <row r="111" spans="2:12" ht="39.950000000000003" customHeight="1" thickBot="1" x14ac:dyDescent="0.3">
      <c r="B111" s="64"/>
      <c r="C111" s="52"/>
      <c r="D111" s="17" t="s">
        <v>13</v>
      </c>
      <c r="E111" s="1">
        <f t="shared" ref="E111:J111" si="87">E112</f>
        <v>0</v>
      </c>
      <c r="F111" s="1">
        <f t="shared" si="87"/>
        <v>0</v>
      </c>
      <c r="G111" s="1">
        <f t="shared" si="87"/>
        <v>0</v>
      </c>
      <c r="H111" s="1">
        <f t="shared" si="87"/>
        <v>0</v>
      </c>
      <c r="I111" s="1">
        <f t="shared" si="87"/>
        <v>0</v>
      </c>
      <c r="J111" s="1">
        <f t="shared" si="87"/>
        <v>0</v>
      </c>
      <c r="K111" s="19">
        <f t="shared" si="84"/>
        <v>0</v>
      </c>
      <c r="L111" s="20">
        <f t="shared" si="85"/>
        <v>0</v>
      </c>
    </row>
    <row r="112" spans="2:12" ht="39.950000000000003" customHeight="1" thickBot="1" x14ac:dyDescent="0.3">
      <c r="B112" s="64"/>
      <c r="C112" s="52"/>
      <c r="D112" s="17" t="s">
        <v>38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9">
        <f t="shared" si="84"/>
        <v>0</v>
      </c>
      <c r="L112" s="20">
        <f t="shared" si="85"/>
        <v>0</v>
      </c>
    </row>
    <row r="113" spans="2:12" ht="39.950000000000003" customHeight="1" thickBot="1" x14ac:dyDescent="0.3">
      <c r="B113" s="64"/>
      <c r="C113" s="52"/>
      <c r="D113" s="17" t="s">
        <v>12</v>
      </c>
      <c r="E113" s="1">
        <f>E114</f>
        <v>13462.32</v>
      </c>
      <c r="F113" s="1">
        <f t="shared" ref="F113:J113" si="88">F114</f>
        <v>5223.4399999999996</v>
      </c>
      <c r="G113" s="1">
        <f t="shared" si="88"/>
        <v>0</v>
      </c>
      <c r="H113" s="1">
        <f t="shared" si="88"/>
        <v>0</v>
      </c>
      <c r="I113" s="1">
        <f t="shared" si="88"/>
        <v>0</v>
      </c>
      <c r="J113" s="1">
        <f t="shared" si="88"/>
        <v>0</v>
      </c>
      <c r="K113" s="19">
        <f t="shared" si="84"/>
        <v>18685.759999999998</v>
      </c>
      <c r="L113" s="20">
        <f t="shared" si="85"/>
        <v>18685.759999999998</v>
      </c>
    </row>
    <row r="114" spans="2:12" ht="39.950000000000003" customHeight="1" thickBot="1" x14ac:dyDescent="0.3">
      <c r="B114" s="65"/>
      <c r="C114" s="53"/>
      <c r="D114" s="17" t="s">
        <v>38</v>
      </c>
      <c r="E114" s="1">
        <v>13462.32</v>
      </c>
      <c r="F114" s="1">
        <v>5223.4399999999996</v>
      </c>
      <c r="G114" s="1">
        <v>0</v>
      </c>
      <c r="H114" s="1">
        <v>0</v>
      </c>
      <c r="I114" s="1">
        <v>0</v>
      </c>
      <c r="J114" s="1">
        <v>0</v>
      </c>
      <c r="K114" s="19">
        <f t="shared" si="84"/>
        <v>18685.759999999998</v>
      </c>
      <c r="L114" s="20">
        <f t="shared" si="85"/>
        <v>18685.759999999998</v>
      </c>
    </row>
    <row r="115" spans="2:12" ht="39.950000000000003" customHeight="1" thickBot="1" x14ac:dyDescent="0.3">
      <c r="B115" s="48" t="s">
        <v>18</v>
      </c>
      <c r="C115" s="51" t="s">
        <v>49</v>
      </c>
      <c r="D115" s="21" t="s">
        <v>8</v>
      </c>
      <c r="E115" s="1">
        <f>E116+E118+E120</f>
        <v>5933.94</v>
      </c>
      <c r="F115" s="1">
        <f t="shared" ref="F115:J115" si="89">F116+F118+F120</f>
        <v>5405.3480300000001</v>
      </c>
      <c r="G115" s="1">
        <f t="shared" si="89"/>
        <v>5612.82</v>
      </c>
      <c r="H115" s="1">
        <f t="shared" si="89"/>
        <v>5828.75</v>
      </c>
      <c r="I115" s="1">
        <f t="shared" si="89"/>
        <v>5828.75</v>
      </c>
      <c r="J115" s="1">
        <f t="shared" si="89"/>
        <v>5828.75</v>
      </c>
      <c r="K115" s="19">
        <f t="shared" si="84"/>
        <v>34438.358030000003</v>
      </c>
      <c r="L115" s="20">
        <f t="shared" si="85"/>
        <v>34438.358030000003</v>
      </c>
    </row>
    <row r="116" spans="2:12" ht="39.950000000000003" customHeight="1" thickBot="1" x14ac:dyDescent="0.3">
      <c r="B116" s="49"/>
      <c r="C116" s="52"/>
      <c r="D116" s="16" t="s">
        <v>14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9">
        <f t="shared" si="84"/>
        <v>0</v>
      </c>
      <c r="L116" s="20">
        <f t="shared" si="85"/>
        <v>0</v>
      </c>
    </row>
    <row r="117" spans="2:12" ht="39.950000000000003" customHeight="1" thickBot="1" x14ac:dyDescent="0.3">
      <c r="B117" s="49"/>
      <c r="C117" s="52"/>
      <c r="D117" s="17" t="s">
        <v>38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9">
        <f t="shared" si="84"/>
        <v>0</v>
      </c>
      <c r="L117" s="20">
        <f t="shared" si="85"/>
        <v>0</v>
      </c>
    </row>
    <row r="118" spans="2:12" ht="39.950000000000003" customHeight="1" thickBot="1" x14ac:dyDescent="0.3">
      <c r="B118" s="49"/>
      <c r="C118" s="52"/>
      <c r="D118" s="17" t="s">
        <v>13</v>
      </c>
      <c r="E118" s="1">
        <f>E119</f>
        <v>5933.94</v>
      </c>
      <c r="F118" s="1">
        <f t="shared" ref="F118:J118" si="90">F119</f>
        <v>5405.3480300000001</v>
      </c>
      <c r="G118" s="1">
        <f t="shared" si="90"/>
        <v>5612.82</v>
      </c>
      <c r="H118" s="1">
        <f t="shared" si="90"/>
        <v>5828.75</v>
      </c>
      <c r="I118" s="1">
        <f t="shared" si="90"/>
        <v>5828.75</v>
      </c>
      <c r="J118" s="1">
        <f t="shared" si="90"/>
        <v>5828.75</v>
      </c>
      <c r="K118" s="19">
        <f t="shared" si="84"/>
        <v>34438.358030000003</v>
      </c>
      <c r="L118" s="20">
        <f t="shared" si="85"/>
        <v>34438.358030000003</v>
      </c>
    </row>
    <row r="119" spans="2:12" ht="39.950000000000003" customHeight="1" thickBot="1" x14ac:dyDescent="0.3">
      <c r="B119" s="49"/>
      <c r="C119" s="52"/>
      <c r="D119" s="17" t="s">
        <v>38</v>
      </c>
      <c r="E119" s="1">
        <f>E127</f>
        <v>5933.94</v>
      </c>
      <c r="F119" s="1">
        <f t="shared" ref="F119:H119" si="91">F127</f>
        <v>5405.3480300000001</v>
      </c>
      <c r="G119" s="1">
        <f t="shared" si="91"/>
        <v>5612.82</v>
      </c>
      <c r="H119" s="1">
        <f t="shared" si="91"/>
        <v>5828.75</v>
      </c>
      <c r="I119" s="1">
        <f t="shared" ref="I119:J119" si="92">I127</f>
        <v>5828.75</v>
      </c>
      <c r="J119" s="1">
        <f t="shared" si="92"/>
        <v>5828.75</v>
      </c>
      <c r="K119" s="19">
        <f t="shared" si="84"/>
        <v>34438.358030000003</v>
      </c>
      <c r="L119" s="20">
        <f t="shared" si="85"/>
        <v>34438.358030000003</v>
      </c>
    </row>
    <row r="120" spans="2:12" ht="39.950000000000003" customHeight="1" thickBot="1" x14ac:dyDescent="0.3">
      <c r="B120" s="49"/>
      <c r="C120" s="52"/>
      <c r="D120" s="17" t="s">
        <v>12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9">
        <f t="shared" si="84"/>
        <v>0</v>
      </c>
      <c r="L120" s="20">
        <f t="shared" si="85"/>
        <v>0</v>
      </c>
    </row>
    <row r="121" spans="2:12" ht="39" customHeight="1" thickBot="1" x14ac:dyDescent="0.3">
      <c r="B121" s="50"/>
      <c r="C121" s="53"/>
      <c r="D121" s="17" t="s">
        <v>38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9">
        <f t="shared" si="84"/>
        <v>0</v>
      </c>
      <c r="L121" s="20">
        <f t="shared" si="85"/>
        <v>0</v>
      </c>
    </row>
    <row r="122" spans="2:12" ht="39.75" hidden="1" customHeight="1" thickBot="1" x14ac:dyDescent="0.3">
      <c r="B122" s="43"/>
      <c r="C122" s="16" t="s">
        <v>15</v>
      </c>
      <c r="D122" s="17"/>
      <c r="E122" s="1"/>
      <c r="F122" s="1" t="s">
        <v>16</v>
      </c>
      <c r="G122" s="1"/>
      <c r="H122" s="1"/>
      <c r="I122" s="1"/>
      <c r="J122" s="1"/>
      <c r="K122" s="19" t="e">
        <f t="shared" si="84"/>
        <v>#VALUE!</v>
      </c>
      <c r="L122" s="20" t="e">
        <f t="shared" si="85"/>
        <v>#VALUE!</v>
      </c>
    </row>
    <row r="123" spans="2:12" ht="39.950000000000003" customHeight="1" thickBot="1" x14ac:dyDescent="0.3">
      <c r="B123" s="44" t="s">
        <v>26</v>
      </c>
      <c r="C123" s="51" t="s">
        <v>57</v>
      </c>
      <c r="D123" s="21" t="s">
        <v>8</v>
      </c>
      <c r="E123" s="1">
        <f t="shared" ref="E123:H123" si="93">E124+E126</f>
        <v>5933.94</v>
      </c>
      <c r="F123" s="1">
        <f>F124+F126</f>
        <v>5405.3480300000001</v>
      </c>
      <c r="G123" s="1">
        <f t="shared" si="93"/>
        <v>5612.82</v>
      </c>
      <c r="H123" s="1">
        <f t="shared" si="93"/>
        <v>5828.75</v>
      </c>
      <c r="I123" s="1">
        <f t="shared" ref="I123:J123" si="94">I124+I126</f>
        <v>5828.75</v>
      </c>
      <c r="J123" s="1">
        <f t="shared" si="94"/>
        <v>5828.75</v>
      </c>
      <c r="K123" s="19">
        <f t="shared" si="84"/>
        <v>34438.358030000003</v>
      </c>
      <c r="L123" s="20">
        <f t="shared" si="85"/>
        <v>34438.358030000003</v>
      </c>
    </row>
    <row r="124" spans="2:12" ht="39.950000000000003" customHeight="1" thickBot="1" x14ac:dyDescent="0.3">
      <c r="B124" s="45"/>
      <c r="C124" s="52"/>
      <c r="D124" s="16" t="s">
        <v>14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9">
        <f t="shared" si="84"/>
        <v>0</v>
      </c>
      <c r="L124" s="20">
        <f t="shared" si="85"/>
        <v>0</v>
      </c>
    </row>
    <row r="125" spans="2:12" ht="39.950000000000003" customHeight="1" thickBot="1" x14ac:dyDescent="0.3">
      <c r="B125" s="45"/>
      <c r="C125" s="52"/>
      <c r="D125" s="17" t="s">
        <v>38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9">
        <f t="shared" si="84"/>
        <v>0</v>
      </c>
      <c r="L125" s="20">
        <f t="shared" si="85"/>
        <v>0</v>
      </c>
    </row>
    <row r="126" spans="2:12" ht="39.950000000000003" customHeight="1" thickBot="1" x14ac:dyDescent="0.3">
      <c r="B126" s="45"/>
      <c r="C126" s="52"/>
      <c r="D126" s="17" t="s">
        <v>13</v>
      </c>
      <c r="E126" s="1">
        <f t="shared" ref="E126:J126" si="95">E127</f>
        <v>5933.94</v>
      </c>
      <c r="F126" s="1">
        <f t="shared" si="95"/>
        <v>5405.3480300000001</v>
      </c>
      <c r="G126" s="1">
        <f t="shared" si="95"/>
        <v>5612.82</v>
      </c>
      <c r="H126" s="1">
        <f t="shared" si="95"/>
        <v>5828.75</v>
      </c>
      <c r="I126" s="1">
        <f t="shared" si="95"/>
        <v>5828.75</v>
      </c>
      <c r="J126" s="1">
        <f t="shared" si="95"/>
        <v>5828.75</v>
      </c>
      <c r="K126" s="19">
        <f t="shared" si="84"/>
        <v>34438.358030000003</v>
      </c>
      <c r="L126" s="20">
        <f t="shared" si="85"/>
        <v>34438.358030000003</v>
      </c>
    </row>
    <row r="127" spans="2:12" ht="39.950000000000003" customHeight="1" thickBot="1" x14ac:dyDescent="0.3">
      <c r="B127" s="45"/>
      <c r="C127" s="52"/>
      <c r="D127" s="17" t="s">
        <v>38</v>
      </c>
      <c r="E127" s="1">
        <v>5933.94</v>
      </c>
      <c r="F127" s="1">
        <v>5405.3480300000001</v>
      </c>
      <c r="G127" s="1">
        <v>5612.82</v>
      </c>
      <c r="H127" s="1">
        <v>5828.75</v>
      </c>
      <c r="I127" s="1">
        <v>5828.75</v>
      </c>
      <c r="J127" s="1">
        <v>5828.75</v>
      </c>
      <c r="K127" s="19">
        <f t="shared" si="84"/>
        <v>34438.358030000003</v>
      </c>
      <c r="L127" s="20">
        <f t="shared" si="85"/>
        <v>34438.358030000003</v>
      </c>
    </row>
    <row r="128" spans="2:12" ht="39.950000000000003" customHeight="1" thickBot="1" x14ac:dyDescent="0.3">
      <c r="B128" s="45"/>
      <c r="C128" s="52"/>
      <c r="D128" s="17" t="s">
        <v>12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9">
        <f t="shared" si="84"/>
        <v>0</v>
      </c>
      <c r="L128" s="20">
        <f t="shared" si="85"/>
        <v>0</v>
      </c>
    </row>
    <row r="129" spans="2:14" ht="39.950000000000003" customHeight="1" thickBot="1" x14ac:dyDescent="0.3">
      <c r="B129" s="46"/>
      <c r="C129" s="53"/>
      <c r="D129" s="17" t="s">
        <v>38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9">
        <f t="shared" si="84"/>
        <v>0</v>
      </c>
      <c r="L129" s="20">
        <f t="shared" si="85"/>
        <v>0</v>
      </c>
      <c r="M129" s="36"/>
    </row>
    <row r="130" spans="2:14" ht="39.950000000000003" customHeight="1" thickBot="1" x14ac:dyDescent="0.3">
      <c r="B130" s="45" t="s">
        <v>41</v>
      </c>
      <c r="C130" s="51" t="s">
        <v>55</v>
      </c>
      <c r="D130" s="17" t="s">
        <v>8</v>
      </c>
      <c r="E130" s="1">
        <f>E131+E133+E135</f>
        <v>0</v>
      </c>
      <c r="F130" s="1">
        <f t="shared" ref="F130:K130" si="96">F131+F133+F135</f>
        <v>0</v>
      </c>
      <c r="G130" s="1">
        <f t="shared" si="96"/>
        <v>0</v>
      </c>
      <c r="H130" s="1">
        <f t="shared" si="96"/>
        <v>0</v>
      </c>
      <c r="I130" s="1">
        <f t="shared" si="96"/>
        <v>0</v>
      </c>
      <c r="J130" s="1">
        <f t="shared" si="96"/>
        <v>0</v>
      </c>
      <c r="K130" s="1">
        <f t="shared" si="96"/>
        <v>0</v>
      </c>
      <c r="L130" s="20">
        <f t="shared" si="85"/>
        <v>0</v>
      </c>
    </row>
    <row r="131" spans="2:14" ht="39.950000000000003" customHeight="1" thickBot="1" x14ac:dyDescent="0.3">
      <c r="B131" s="45"/>
      <c r="C131" s="52"/>
      <c r="D131" s="17" t="s">
        <v>14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9"/>
      <c r="L131" s="20">
        <f t="shared" si="85"/>
        <v>0</v>
      </c>
    </row>
    <row r="132" spans="2:14" ht="39.950000000000003" customHeight="1" thickBot="1" x14ac:dyDescent="0.3">
      <c r="B132" s="45"/>
      <c r="C132" s="52"/>
      <c r="D132" s="17" t="s">
        <v>38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9"/>
      <c r="L132" s="20">
        <f t="shared" si="85"/>
        <v>0</v>
      </c>
    </row>
    <row r="133" spans="2:14" ht="39.950000000000003" customHeight="1" thickBot="1" x14ac:dyDescent="0.3">
      <c r="B133" s="45"/>
      <c r="C133" s="52"/>
      <c r="D133" s="17" t="s">
        <v>13</v>
      </c>
      <c r="E133" s="1">
        <f t="shared" ref="E133:J133" si="97">E134</f>
        <v>0</v>
      </c>
      <c r="F133" s="1">
        <f t="shared" si="97"/>
        <v>0</v>
      </c>
      <c r="G133" s="1">
        <f t="shared" si="97"/>
        <v>0</v>
      </c>
      <c r="H133" s="1">
        <f t="shared" si="97"/>
        <v>0</v>
      </c>
      <c r="I133" s="1">
        <f t="shared" si="97"/>
        <v>0</v>
      </c>
      <c r="J133" s="1">
        <f t="shared" si="97"/>
        <v>0</v>
      </c>
      <c r="K133" s="19"/>
      <c r="L133" s="20">
        <f t="shared" si="85"/>
        <v>0</v>
      </c>
    </row>
    <row r="134" spans="2:14" ht="39.950000000000003" customHeight="1" thickBot="1" x14ac:dyDescent="0.3">
      <c r="B134" s="45"/>
      <c r="C134" s="52"/>
      <c r="D134" s="17" t="s">
        <v>38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9"/>
      <c r="L134" s="20">
        <f t="shared" si="85"/>
        <v>0</v>
      </c>
    </row>
    <row r="135" spans="2:14" ht="39.950000000000003" customHeight="1" thickBot="1" x14ac:dyDescent="0.3">
      <c r="B135" s="45"/>
      <c r="C135" s="52"/>
      <c r="D135" s="17" t="s">
        <v>12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9"/>
      <c r="L135" s="20">
        <f t="shared" si="85"/>
        <v>0</v>
      </c>
      <c r="M135" s="37"/>
      <c r="N135" s="37"/>
    </row>
    <row r="136" spans="2:14" ht="43.5" customHeight="1" thickBot="1" x14ac:dyDescent="0.3">
      <c r="B136" s="45"/>
      <c r="C136" s="53"/>
      <c r="D136" s="17" t="s">
        <v>38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9"/>
      <c r="L136" s="20">
        <f t="shared" si="85"/>
        <v>0</v>
      </c>
      <c r="M136" s="38"/>
      <c r="N136" s="38"/>
    </row>
    <row r="137" spans="2:14" ht="39.950000000000003" customHeight="1" thickBot="1" x14ac:dyDescent="0.3">
      <c r="B137" s="72" t="s">
        <v>19</v>
      </c>
      <c r="C137" s="51" t="s">
        <v>50</v>
      </c>
      <c r="D137" s="21" t="s">
        <v>8</v>
      </c>
      <c r="E137" s="1">
        <f>E138+E140+E142</f>
        <v>15955.670000000002</v>
      </c>
      <c r="F137" s="1">
        <f>F138+F140+F142</f>
        <v>17104.489999999998</v>
      </c>
      <c r="G137" s="1">
        <f t="shared" ref="G137:H137" si="98">G138+G140+G142</f>
        <v>15608.119999999999</v>
      </c>
      <c r="H137" s="1">
        <f t="shared" si="98"/>
        <v>15608.119999999999</v>
      </c>
      <c r="I137" s="1">
        <f t="shared" ref="I137:J137" si="99">I138+I140+I142</f>
        <v>15608.119999999999</v>
      </c>
      <c r="J137" s="1">
        <f t="shared" si="99"/>
        <v>15608.119999999999</v>
      </c>
      <c r="K137" s="19">
        <f t="shared" ref="K137:K143" si="100">E137+F137+G137+H137+I137+J137</f>
        <v>95492.639999999985</v>
      </c>
      <c r="L137" s="20">
        <f t="shared" si="85"/>
        <v>95492.639999999985</v>
      </c>
    </row>
    <row r="138" spans="2:14" ht="39.950000000000003" customHeight="1" thickBot="1" x14ac:dyDescent="0.3">
      <c r="B138" s="73"/>
      <c r="C138" s="52"/>
      <c r="D138" s="17" t="s">
        <v>14</v>
      </c>
      <c r="E138" s="1">
        <f t="shared" ref="E138:J138" si="101">E139</f>
        <v>0</v>
      </c>
      <c r="F138" s="1">
        <f t="shared" si="101"/>
        <v>0</v>
      </c>
      <c r="G138" s="1">
        <f t="shared" si="101"/>
        <v>0</v>
      </c>
      <c r="H138" s="1">
        <f t="shared" si="101"/>
        <v>0</v>
      </c>
      <c r="I138" s="1">
        <f t="shared" si="101"/>
        <v>0</v>
      </c>
      <c r="J138" s="1">
        <f t="shared" si="101"/>
        <v>0</v>
      </c>
      <c r="K138" s="19">
        <f t="shared" si="100"/>
        <v>0</v>
      </c>
      <c r="L138" s="20">
        <f t="shared" si="85"/>
        <v>0</v>
      </c>
    </row>
    <row r="139" spans="2:14" ht="39.950000000000003" customHeight="1" thickBot="1" x14ac:dyDescent="0.3">
      <c r="B139" s="73"/>
      <c r="C139" s="52"/>
      <c r="D139" s="17" t="s">
        <v>38</v>
      </c>
      <c r="E139" s="1">
        <f>E148+E155+E163</f>
        <v>0</v>
      </c>
      <c r="F139" s="1">
        <f t="shared" ref="F139:K139" si="102">F148+F155+F163</f>
        <v>0</v>
      </c>
      <c r="G139" s="1">
        <f t="shared" si="102"/>
        <v>0</v>
      </c>
      <c r="H139" s="1">
        <f t="shared" si="102"/>
        <v>0</v>
      </c>
      <c r="I139" s="1">
        <f t="shared" ref="I139:J139" si="103">I148+I155+I163</f>
        <v>0</v>
      </c>
      <c r="J139" s="1">
        <f t="shared" si="103"/>
        <v>0</v>
      </c>
      <c r="K139" s="1">
        <f t="shared" si="102"/>
        <v>0</v>
      </c>
      <c r="L139" s="20">
        <f t="shared" si="85"/>
        <v>0</v>
      </c>
    </row>
    <row r="140" spans="2:14" ht="39.950000000000003" customHeight="1" thickBot="1" x14ac:dyDescent="0.3">
      <c r="B140" s="73"/>
      <c r="C140" s="52"/>
      <c r="D140" s="17" t="s">
        <v>13</v>
      </c>
      <c r="E140" s="1">
        <f t="shared" ref="E140:J140" si="104">E141</f>
        <v>1646.95</v>
      </c>
      <c r="F140" s="1">
        <f t="shared" si="104"/>
        <v>1768.02</v>
      </c>
      <c r="G140" s="1">
        <f t="shared" si="104"/>
        <v>1695.56</v>
      </c>
      <c r="H140" s="1">
        <f t="shared" si="104"/>
        <v>1695.56</v>
      </c>
      <c r="I140" s="1">
        <f t="shared" si="104"/>
        <v>1695.56</v>
      </c>
      <c r="J140" s="1">
        <f t="shared" si="104"/>
        <v>1695.56</v>
      </c>
      <c r="K140" s="19">
        <f t="shared" si="100"/>
        <v>10197.209999999999</v>
      </c>
      <c r="L140" s="20">
        <f t="shared" si="85"/>
        <v>10197.209999999999</v>
      </c>
    </row>
    <row r="141" spans="2:14" ht="39.950000000000003" customHeight="1" thickBot="1" x14ac:dyDescent="0.3">
      <c r="B141" s="73"/>
      <c r="C141" s="52"/>
      <c r="D141" s="17" t="s">
        <v>38</v>
      </c>
      <c r="E141" s="1">
        <f>E150+E157+E165</f>
        <v>1646.95</v>
      </c>
      <c r="F141" s="1">
        <f t="shared" ref="F141:J141" si="105">F150+F157+F165</f>
        <v>1768.02</v>
      </c>
      <c r="G141" s="1">
        <f t="shared" si="105"/>
        <v>1695.56</v>
      </c>
      <c r="H141" s="1">
        <f t="shared" si="105"/>
        <v>1695.56</v>
      </c>
      <c r="I141" s="1">
        <f t="shared" si="105"/>
        <v>1695.56</v>
      </c>
      <c r="J141" s="1">
        <f t="shared" si="105"/>
        <v>1695.56</v>
      </c>
      <c r="K141" s="19">
        <f t="shared" si="100"/>
        <v>10197.209999999999</v>
      </c>
      <c r="L141" s="20">
        <f t="shared" si="85"/>
        <v>10197.209999999999</v>
      </c>
    </row>
    <row r="142" spans="2:14" ht="39.950000000000003" customHeight="1" thickBot="1" x14ac:dyDescent="0.3">
      <c r="B142" s="73"/>
      <c r="C142" s="52"/>
      <c r="D142" s="17" t="s">
        <v>12</v>
      </c>
      <c r="E142" s="1">
        <f>E143+E145+E144</f>
        <v>14308.720000000001</v>
      </c>
      <c r="F142" s="1">
        <f t="shared" ref="F142:J142" si="106">F143+F145+F144</f>
        <v>15336.47</v>
      </c>
      <c r="G142" s="1">
        <f t="shared" si="106"/>
        <v>13912.56</v>
      </c>
      <c r="H142" s="1">
        <f t="shared" si="106"/>
        <v>13912.56</v>
      </c>
      <c r="I142" s="1">
        <f t="shared" si="106"/>
        <v>13912.56</v>
      </c>
      <c r="J142" s="1">
        <f t="shared" si="106"/>
        <v>13912.56</v>
      </c>
      <c r="K142" s="19">
        <f t="shared" si="100"/>
        <v>85295.43</v>
      </c>
      <c r="L142" s="20">
        <f t="shared" si="85"/>
        <v>85295.43</v>
      </c>
    </row>
    <row r="143" spans="2:14" ht="39.950000000000003" customHeight="1" thickBot="1" x14ac:dyDescent="0.3">
      <c r="B143" s="73"/>
      <c r="C143" s="52"/>
      <c r="D143" s="17" t="s">
        <v>38</v>
      </c>
      <c r="E143" s="1">
        <f>E152+E159+E167</f>
        <v>6166.3</v>
      </c>
      <c r="F143" s="1">
        <f t="shared" ref="F143:J143" si="107">F152+F159+F167</f>
        <v>5954.82</v>
      </c>
      <c r="G143" s="1">
        <f t="shared" si="107"/>
        <v>5692.18</v>
      </c>
      <c r="H143" s="1">
        <f t="shared" si="107"/>
        <v>5692.18</v>
      </c>
      <c r="I143" s="1">
        <f t="shared" si="107"/>
        <v>5692.18</v>
      </c>
      <c r="J143" s="1">
        <f t="shared" si="107"/>
        <v>5692.18</v>
      </c>
      <c r="K143" s="19">
        <f t="shared" si="100"/>
        <v>34889.839999999997</v>
      </c>
      <c r="L143" s="20">
        <f t="shared" si="85"/>
        <v>34889.839999999997</v>
      </c>
    </row>
    <row r="144" spans="2:14" ht="39.950000000000003" customHeight="1" thickBot="1" x14ac:dyDescent="0.3">
      <c r="B144" s="73"/>
      <c r="C144" s="52"/>
      <c r="D144" s="17" t="s">
        <v>70</v>
      </c>
      <c r="E144" s="1">
        <f>E160</f>
        <v>8098.38</v>
      </c>
      <c r="F144" s="1">
        <f t="shared" ref="F144:H144" si="108">F160</f>
        <v>9381.65</v>
      </c>
      <c r="G144" s="1">
        <f t="shared" si="108"/>
        <v>8220.3799999999992</v>
      </c>
      <c r="H144" s="1">
        <f t="shared" si="108"/>
        <v>8220.3799999999992</v>
      </c>
      <c r="I144" s="1">
        <f t="shared" ref="I144:J144" si="109">I160</f>
        <v>8220.3799999999992</v>
      </c>
      <c r="J144" s="1">
        <f t="shared" si="109"/>
        <v>8220.3799999999992</v>
      </c>
      <c r="K144" s="19"/>
      <c r="L144" s="20"/>
    </row>
    <row r="145" spans="2:12" ht="39.950000000000003" customHeight="1" thickBot="1" x14ac:dyDescent="0.3">
      <c r="B145" s="74"/>
      <c r="C145" s="53"/>
      <c r="D145" s="17" t="s">
        <v>61</v>
      </c>
      <c r="E145" s="1">
        <f>E174</f>
        <v>44.04</v>
      </c>
      <c r="F145" s="1">
        <f t="shared" ref="F145:H145" si="110">F174</f>
        <v>0</v>
      </c>
      <c r="G145" s="1">
        <f t="shared" si="110"/>
        <v>0</v>
      </c>
      <c r="H145" s="1">
        <f t="shared" si="110"/>
        <v>0</v>
      </c>
      <c r="I145" s="1">
        <f t="shared" ref="I145:J145" si="111">I174</f>
        <v>0</v>
      </c>
      <c r="J145" s="1">
        <f t="shared" si="111"/>
        <v>0</v>
      </c>
      <c r="K145" s="19"/>
      <c r="L145" s="20">
        <f t="shared" ref="L145:L174" si="112">E145+F145+G145+H145+I145+J145</f>
        <v>44.04</v>
      </c>
    </row>
    <row r="146" spans="2:12" ht="39.950000000000003" customHeight="1" thickBot="1" x14ac:dyDescent="0.3">
      <c r="B146" s="63" t="s">
        <v>27</v>
      </c>
      <c r="C146" s="54" t="s">
        <v>51</v>
      </c>
      <c r="D146" s="21" t="s">
        <v>8</v>
      </c>
      <c r="E146" s="1">
        <f>E147+E149+E151</f>
        <v>6166.3</v>
      </c>
      <c r="F146" s="1">
        <f t="shared" ref="F146:H146" si="113">F147+F149+F151</f>
        <v>5954.82</v>
      </c>
      <c r="G146" s="1">
        <f t="shared" si="113"/>
        <v>5692.18</v>
      </c>
      <c r="H146" s="1">
        <f t="shared" si="113"/>
        <v>5692.18</v>
      </c>
      <c r="I146" s="1">
        <f t="shared" ref="I146:J146" si="114">I147+I149+I151</f>
        <v>5692.18</v>
      </c>
      <c r="J146" s="1">
        <f t="shared" si="114"/>
        <v>5692.18</v>
      </c>
      <c r="K146" s="19">
        <f t="shared" ref="K146:K153" si="115">E146+F146+G146+H146+I146+J146</f>
        <v>34889.839999999997</v>
      </c>
      <c r="L146" s="20">
        <f t="shared" si="112"/>
        <v>34889.839999999997</v>
      </c>
    </row>
    <row r="147" spans="2:12" ht="39.950000000000003" customHeight="1" thickBot="1" x14ac:dyDescent="0.3">
      <c r="B147" s="64"/>
      <c r="C147" s="55"/>
      <c r="D147" s="16" t="s">
        <v>14</v>
      </c>
      <c r="E147" s="1">
        <f t="shared" ref="E147:J147" si="116">E148</f>
        <v>0</v>
      </c>
      <c r="F147" s="1">
        <f t="shared" si="116"/>
        <v>0</v>
      </c>
      <c r="G147" s="1">
        <f t="shared" si="116"/>
        <v>0</v>
      </c>
      <c r="H147" s="1">
        <f t="shared" si="116"/>
        <v>0</v>
      </c>
      <c r="I147" s="1">
        <f t="shared" si="116"/>
        <v>0</v>
      </c>
      <c r="J147" s="1">
        <f t="shared" si="116"/>
        <v>0</v>
      </c>
      <c r="K147" s="19">
        <f t="shared" si="115"/>
        <v>0</v>
      </c>
      <c r="L147" s="20">
        <f t="shared" si="112"/>
        <v>0</v>
      </c>
    </row>
    <row r="148" spans="2:12" ht="39.950000000000003" customHeight="1" thickBot="1" x14ac:dyDescent="0.3">
      <c r="B148" s="64"/>
      <c r="C148" s="55"/>
      <c r="D148" s="17" t="s">
        <v>38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9">
        <f t="shared" si="115"/>
        <v>0</v>
      </c>
      <c r="L148" s="20">
        <f t="shared" si="112"/>
        <v>0</v>
      </c>
    </row>
    <row r="149" spans="2:12" ht="39.950000000000003" customHeight="1" thickBot="1" x14ac:dyDescent="0.3">
      <c r="B149" s="64"/>
      <c r="C149" s="55"/>
      <c r="D149" s="17" t="s">
        <v>13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9">
        <f t="shared" si="115"/>
        <v>0</v>
      </c>
      <c r="L149" s="20">
        <f t="shared" si="112"/>
        <v>0</v>
      </c>
    </row>
    <row r="150" spans="2:12" ht="39.950000000000003" customHeight="1" thickBot="1" x14ac:dyDescent="0.3">
      <c r="B150" s="64"/>
      <c r="C150" s="55"/>
      <c r="D150" s="17" t="s">
        <v>38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9">
        <f t="shared" si="115"/>
        <v>0</v>
      </c>
      <c r="L150" s="20">
        <f t="shared" si="112"/>
        <v>0</v>
      </c>
    </row>
    <row r="151" spans="2:12" ht="39.950000000000003" customHeight="1" thickBot="1" x14ac:dyDescent="0.3">
      <c r="B151" s="64"/>
      <c r="C151" s="55"/>
      <c r="D151" s="17" t="s">
        <v>12</v>
      </c>
      <c r="E151" s="1">
        <f>E152</f>
        <v>6166.3</v>
      </c>
      <c r="F151" s="1">
        <f t="shared" ref="F151:J151" si="117">F152</f>
        <v>5954.82</v>
      </c>
      <c r="G151" s="1">
        <f t="shared" si="117"/>
        <v>5692.18</v>
      </c>
      <c r="H151" s="1">
        <f t="shared" si="117"/>
        <v>5692.18</v>
      </c>
      <c r="I151" s="1">
        <f t="shared" si="117"/>
        <v>5692.18</v>
      </c>
      <c r="J151" s="1">
        <f t="shared" si="117"/>
        <v>5692.18</v>
      </c>
      <c r="K151" s="19">
        <f t="shared" si="115"/>
        <v>34889.839999999997</v>
      </c>
      <c r="L151" s="20">
        <f t="shared" si="112"/>
        <v>34889.839999999997</v>
      </c>
    </row>
    <row r="152" spans="2:12" ht="39.950000000000003" customHeight="1" thickBot="1" x14ac:dyDescent="0.3">
      <c r="B152" s="65"/>
      <c r="C152" s="56"/>
      <c r="D152" s="17" t="s">
        <v>38</v>
      </c>
      <c r="E152" s="1">
        <v>6166.3</v>
      </c>
      <c r="F152" s="1">
        <v>5954.82</v>
      </c>
      <c r="G152" s="1">
        <v>5692.18</v>
      </c>
      <c r="H152" s="1">
        <v>5692.18</v>
      </c>
      <c r="I152" s="1">
        <v>5692.18</v>
      </c>
      <c r="J152" s="1">
        <v>5692.18</v>
      </c>
      <c r="K152" s="19">
        <f t="shared" si="115"/>
        <v>34889.839999999997</v>
      </c>
      <c r="L152" s="20">
        <f t="shared" si="112"/>
        <v>34889.839999999997</v>
      </c>
    </row>
    <row r="153" spans="2:12" ht="39.950000000000003" customHeight="1" thickBot="1" x14ac:dyDescent="0.3">
      <c r="B153" s="63" t="s">
        <v>28</v>
      </c>
      <c r="C153" s="51" t="s">
        <v>52</v>
      </c>
      <c r="D153" s="21" t="s">
        <v>8</v>
      </c>
      <c r="E153" s="1">
        <f>E154+E156+E158</f>
        <v>8098.38</v>
      </c>
      <c r="F153" s="1">
        <f t="shared" ref="F153:H153" si="118">F154+F156+F158</f>
        <v>9381.65</v>
      </c>
      <c r="G153" s="1">
        <f t="shared" si="118"/>
        <v>8220.3799999999992</v>
      </c>
      <c r="H153" s="1">
        <f t="shared" si="118"/>
        <v>8220.3799999999992</v>
      </c>
      <c r="I153" s="1">
        <f t="shared" ref="I153:J153" si="119">I154+I156+I158</f>
        <v>8220.3799999999992</v>
      </c>
      <c r="J153" s="1">
        <f t="shared" si="119"/>
        <v>8220.3799999999992</v>
      </c>
      <c r="K153" s="19">
        <f t="shared" si="115"/>
        <v>50361.549999999988</v>
      </c>
      <c r="L153" s="20">
        <f t="shared" si="112"/>
        <v>50361.549999999988</v>
      </c>
    </row>
    <row r="154" spans="2:12" ht="39.950000000000003" customHeight="1" thickBot="1" x14ac:dyDescent="0.3">
      <c r="B154" s="64"/>
      <c r="C154" s="52"/>
      <c r="D154" s="16" t="s">
        <v>14</v>
      </c>
      <c r="E154" s="1">
        <f t="shared" ref="E154:J154" si="120">E155</f>
        <v>0</v>
      </c>
      <c r="F154" s="1">
        <f t="shared" si="120"/>
        <v>0</v>
      </c>
      <c r="G154" s="1">
        <f t="shared" si="120"/>
        <v>0</v>
      </c>
      <c r="H154" s="1">
        <f t="shared" si="120"/>
        <v>0</v>
      </c>
      <c r="I154" s="1">
        <f t="shared" si="120"/>
        <v>0</v>
      </c>
      <c r="J154" s="1">
        <f t="shared" si="120"/>
        <v>0</v>
      </c>
      <c r="L154" s="20">
        <f t="shared" si="112"/>
        <v>0</v>
      </c>
    </row>
    <row r="155" spans="2:12" ht="39.950000000000003" customHeight="1" thickBot="1" x14ac:dyDescent="0.3">
      <c r="B155" s="64"/>
      <c r="C155" s="52"/>
      <c r="D155" s="17" t="s">
        <v>38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L155" s="20">
        <f t="shared" si="112"/>
        <v>0</v>
      </c>
    </row>
    <row r="156" spans="2:12" ht="39.950000000000003" customHeight="1" thickBot="1" x14ac:dyDescent="0.3">
      <c r="B156" s="64"/>
      <c r="C156" s="52"/>
      <c r="D156" s="17" t="s">
        <v>13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L156" s="20">
        <f t="shared" si="112"/>
        <v>0</v>
      </c>
    </row>
    <row r="157" spans="2:12" ht="39.950000000000003" customHeight="1" thickBot="1" x14ac:dyDescent="0.3">
      <c r="B157" s="64"/>
      <c r="C157" s="52"/>
      <c r="D157" s="17" t="s">
        <v>38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L157" s="20">
        <f t="shared" si="112"/>
        <v>0</v>
      </c>
    </row>
    <row r="158" spans="2:12" ht="39.950000000000003" customHeight="1" thickBot="1" x14ac:dyDescent="0.3">
      <c r="B158" s="64"/>
      <c r="C158" s="52"/>
      <c r="D158" s="17" t="s">
        <v>12</v>
      </c>
      <c r="E158" s="1">
        <f>E159+E160</f>
        <v>8098.38</v>
      </c>
      <c r="F158" s="1">
        <f t="shared" ref="F158:H158" si="121">F159+F160</f>
        <v>9381.65</v>
      </c>
      <c r="G158" s="1">
        <f t="shared" si="121"/>
        <v>8220.3799999999992</v>
      </c>
      <c r="H158" s="1">
        <f t="shared" si="121"/>
        <v>8220.3799999999992</v>
      </c>
      <c r="I158" s="1">
        <f t="shared" ref="I158:J158" si="122">I159+I160</f>
        <v>8220.3799999999992</v>
      </c>
      <c r="J158" s="1">
        <f t="shared" si="122"/>
        <v>8220.3799999999992</v>
      </c>
      <c r="L158" s="20">
        <f t="shared" si="112"/>
        <v>50361.549999999988</v>
      </c>
    </row>
    <row r="159" spans="2:12" ht="39.950000000000003" customHeight="1" thickBot="1" x14ac:dyDescent="0.3">
      <c r="B159" s="64"/>
      <c r="C159" s="52"/>
      <c r="D159" s="17" t="s">
        <v>38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L159" s="20">
        <f t="shared" si="112"/>
        <v>0</v>
      </c>
    </row>
    <row r="160" spans="2:12" ht="39.950000000000003" customHeight="1" thickBot="1" x14ac:dyDescent="0.3">
      <c r="B160" s="65"/>
      <c r="C160" s="53"/>
      <c r="D160" s="17" t="s">
        <v>70</v>
      </c>
      <c r="E160" s="1">
        <v>8098.38</v>
      </c>
      <c r="F160" s="1">
        <v>9381.65</v>
      </c>
      <c r="G160" s="1">
        <v>8220.3799999999992</v>
      </c>
      <c r="H160" s="1">
        <v>8220.3799999999992</v>
      </c>
      <c r="I160" s="1">
        <v>8220.3799999999992</v>
      </c>
      <c r="J160" s="1">
        <v>8220.3799999999992</v>
      </c>
      <c r="L160" s="20">
        <f t="shared" si="112"/>
        <v>50361.549999999988</v>
      </c>
    </row>
    <row r="161" spans="2:12" ht="37.5" customHeight="1" thickBot="1" x14ac:dyDescent="0.3">
      <c r="B161" s="63" t="s">
        <v>29</v>
      </c>
      <c r="C161" s="51" t="s">
        <v>53</v>
      </c>
      <c r="D161" s="21" t="s">
        <v>8</v>
      </c>
      <c r="E161" s="1">
        <f>E162+E164+E166</f>
        <v>1646.95</v>
      </c>
      <c r="F161" s="1">
        <f>F162+F164+F166</f>
        <v>1768.02</v>
      </c>
      <c r="G161" s="1">
        <f t="shared" ref="G161:H161" si="123">G162+G164+G166</f>
        <v>1695.56</v>
      </c>
      <c r="H161" s="1">
        <f t="shared" si="123"/>
        <v>1695.56</v>
      </c>
      <c r="I161" s="1">
        <f t="shared" ref="I161:J161" si="124">I162+I164+I166</f>
        <v>1695.56</v>
      </c>
      <c r="J161" s="1">
        <f t="shared" si="124"/>
        <v>1695.56</v>
      </c>
      <c r="L161" s="20">
        <f t="shared" si="112"/>
        <v>10197.209999999999</v>
      </c>
    </row>
    <row r="162" spans="2:12" ht="39.950000000000003" customHeight="1" thickBot="1" x14ac:dyDescent="0.3">
      <c r="B162" s="64"/>
      <c r="C162" s="52"/>
      <c r="D162" s="16" t="s">
        <v>14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L162" s="20">
        <f t="shared" si="112"/>
        <v>0</v>
      </c>
    </row>
    <row r="163" spans="2:12" ht="39.950000000000003" customHeight="1" thickBot="1" x14ac:dyDescent="0.3">
      <c r="B163" s="64"/>
      <c r="C163" s="52"/>
      <c r="D163" s="17" t="s">
        <v>38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L163" s="20">
        <f t="shared" si="112"/>
        <v>0</v>
      </c>
    </row>
    <row r="164" spans="2:12" ht="39.950000000000003" customHeight="1" thickBot="1" x14ac:dyDescent="0.3">
      <c r="B164" s="64"/>
      <c r="C164" s="52"/>
      <c r="D164" s="17" t="s">
        <v>13</v>
      </c>
      <c r="E164" s="1">
        <f t="shared" ref="E164:J164" si="125">E165</f>
        <v>1646.95</v>
      </c>
      <c r="F164" s="1">
        <f t="shared" si="125"/>
        <v>1768.02</v>
      </c>
      <c r="G164" s="1">
        <f t="shared" si="125"/>
        <v>1695.56</v>
      </c>
      <c r="H164" s="1">
        <f t="shared" si="125"/>
        <v>1695.56</v>
      </c>
      <c r="I164" s="1">
        <f t="shared" si="125"/>
        <v>1695.56</v>
      </c>
      <c r="J164" s="1">
        <f t="shared" si="125"/>
        <v>1695.56</v>
      </c>
      <c r="L164" s="20">
        <f t="shared" si="112"/>
        <v>10197.209999999999</v>
      </c>
    </row>
    <row r="165" spans="2:12" ht="39.950000000000003" customHeight="1" thickBot="1" x14ac:dyDescent="0.3">
      <c r="B165" s="64"/>
      <c r="C165" s="52"/>
      <c r="D165" s="17" t="s">
        <v>38</v>
      </c>
      <c r="E165" s="1">
        <v>1646.95</v>
      </c>
      <c r="F165" s="1">
        <v>1768.02</v>
      </c>
      <c r="G165" s="1">
        <v>1695.56</v>
      </c>
      <c r="H165" s="1">
        <v>1695.56</v>
      </c>
      <c r="I165" s="1">
        <v>1695.56</v>
      </c>
      <c r="J165" s="1">
        <v>1695.56</v>
      </c>
      <c r="L165" s="20">
        <f t="shared" si="112"/>
        <v>10197.209999999999</v>
      </c>
    </row>
    <row r="166" spans="2:12" ht="39.950000000000003" customHeight="1" thickBot="1" x14ac:dyDescent="0.3">
      <c r="B166" s="64"/>
      <c r="C166" s="52"/>
      <c r="D166" s="17" t="s">
        <v>12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L166" s="20">
        <f t="shared" si="112"/>
        <v>0</v>
      </c>
    </row>
    <row r="167" spans="2:12" ht="39.950000000000003" customHeight="1" thickBot="1" x14ac:dyDescent="0.3">
      <c r="B167" s="65"/>
      <c r="C167" s="53"/>
      <c r="D167" s="17" t="s">
        <v>38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L167" s="20">
        <f t="shared" si="112"/>
        <v>0</v>
      </c>
    </row>
    <row r="168" spans="2:12" ht="39.950000000000003" customHeight="1" thickBot="1" x14ac:dyDescent="0.3">
      <c r="B168" s="63" t="s">
        <v>59</v>
      </c>
      <c r="C168" s="51" t="s">
        <v>60</v>
      </c>
      <c r="D168" s="21" t="s">
        <v>8</v>
      </c>
      <c r="E168" s="1">
        <f>E169+E171+E173</f>
        <v>44.04</v>
      </c>
      <c r="F168" s="1">
        <f>F169+F171+F173</f>
        <v>0</v>
      </c>
      <c r="G168" s="1">
        <f t="shared" ref="G168:H168" si="126">G169+G171+G173</f>
        <v>0</v>
      </c>
      <c r="H168" s="1">
        <f t="shared" si="126"/>
        <v>0</v>
      </c>
      <c r="I168" s="1">
        <f t="shared" ref="I168:J168" si="127">I169+I171+I173</f>
        <v>0</v>
      </c>
      <c r="J168" s="1">
        <f t="shared" si="127"/>
        <v>0</v>
      </c>
      <c r="L168" s="20">
        <f t="shared" si="112"/>
        <v>44.04</v>
      </c>
    </row>
    <row r="169" spans="2:12" ht="39.950000000000003" customHeight="1" thickBot="1" x14ac:dyDescent="0.3">
      <c r="B169" s="64"/>
      <c r="C169" s="52"/>
      <c r="D169" s="16" t="s">
        <v>14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L169" s="20">
        <f t="shared" si="112"/>
        <v>0</v>
      </c>
    </row>
    <row r="170" spans="2:12" ht="39.950000000000003" customHeight="1" thickBot="1" x14ac:dyDescent="0.3">
      <c r="B170" s="64"/>
      <c r="C170" s="52"/>
      <c r="D170" s="17" t="s">
        <v>61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L170" s="20">
        <f t="shared" si="112"/>
        <v>0</v>
      </c>
    </row>
    <row r="171" spans="2:12" ht="39.950000000000003" customHeight="1" thickBot="1" x14ac:dyDescent="0.3">
      <c r="B171" s="64"/>
      <c r="C171" s="52"/>
      <c r="D171" s="17" t="s">
        <v>13</v>
      </c>
      <c r="E171" s="1">
        <f t="shared" ref="E171:J171" si="128">E172</f>
        <v>0</v>
      </c>
      <c r="F171" s="1">
        <f t="shared" si="128"/>
        <v>0</v>
      </c>
      <c r="G171" s="1">
        <f t="shared" si="128"/>
        <v>0</v>
      </c>
      <c r="H171" s="1">
        <f t="shared" si="128"/>
        <v>0</v>
      </c>
      <c r="I171" s="1">
        <f t="shared" si="128"/>
        <v>0</v>
      </c>
      <c r="J171" s="1">
        <f t="shared" si="128"/>
        <v>0</v>
      </c>
      <c r="L171" s="20">
        <f t="shared" si="112"/>
        <v>0</v>
      </c>
    </row>
    <row r="172" spans="2:12" ht="39.950000000000003" customHeight="1" thickBot="1" x14ac:dyDescent="0.3">
      <c r="B172" s="64"/>
      <c r="C172" s="52"/>
      <c r="D172" s="17" t="s">
        <v>61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L172" s="20">
        <f t="shared" si="112"/>
        <v>0</v>
      </c>
    </row>
    <row r="173" spans="2:12" ht="39.950000000000003" customHeight="1" thickBot="1" x14ac:dyDescent="0.3">
      <c r="B173" s="64"/>
      <c r="C173" s="52"/>
      <c r="D173" s="17" t="s">
        <v>12</v>
      </c>
      <c r="E173" s="1">
        <f>E174</f>
        <v>44.04</v>
      </c>
      <c r="F173" s="1">
        <f t="shared" ref="F173:J173" si="129">F174</f>
        <v>0</v>
      </c>
      <c r="G173" s="1">
        <f t="shared" si="129"/>
        <v>0</v>
      </c>
      <c r="H173" s="1">
        <f t="shared" si="129"/>
        <v>0</v>
      </c>
      <c r="I173" s="1">
        <f t="shared" si="129"/>
        <v>0</v>
      </c>
      <c r="J173" s="1">
        <f t="shared" si="129"/>
        <v>0</v>
      </c>
      <c r="L173" s="20">
        <f>E173+F173+G173+H173+I173+J173</f>
        <v>44.04</v>
      </c>
    </row>
    <row r="174" spans="2:12" ht="39.950000000000003" customHeight="1" thickBot="1" x14ac:dyDescent="0.3">
      <c r="B174" s="65"/>
      <c r="C174" s="53"/>
      <c r="D174" s="17" t="s">
        <v>61</v>
      </c>
      <c r="E174" s="1">
        <v>44.04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L174" s="20">
        <f t="shared" si="112"/>
        <v>44.04</v>
      </c>
    </row>
    <row r="175" spans="2:12" ht="39.950000000000003" customHeight="1" x14ac:dyDescent="0.25"/>
    <row r="176" spans="2:12" ht="39.950000000000003" customHeight="1" x14ac:dyDescent="0.25"/>
    <row r="177" ht="39.950000000000003" customHeight="1" x14ac:dyDescent="0.25"/>
    <row r="178" ht="39.950000000000003" customHeight="1" x14ac:dyDescent="0.25"/>
    <row r="179" ht="39.950000000000003" customHeight="1" x14ac:dyDescent="0.25"/>
    <row r="180" ht="39.950000000000003" customHeight="1" x14ac:dyDescent="0.25"/>
    <row r="181" ht="39.950000000000003" customHeight="1" x14ac:dyDescent="0.25"/>
    <row r="182" ht="39.950000000000003" customHeight="1" x14ac:dyDescent="0.25"/>
    <row r="183" ht="39.950000000000003" customHeight="1" x14ac:dyDescent="0.25"/>
    <row r="184" ht="39.950000000000003" customHeight="1" x14ac:dyDescent="0.25"/>
    <row r="185" ht="39.950000000000003" customHeight="1" x14ac:dyDescent="0.25"/>
    <row r="186" ht="39.950000000000003" customHeight="1" x14ac:dyDescent="0.25"/>
    <row r="187" ht="39.950000000000003" customHeight="1" x14ac:dyDescent="0.25"/>
    <row r="188" ht="39.950000000000003" customHeight="1" x14ac:dyDescent="0.25"/>
    <row r="189" ht="39.950000000000003" customHeight="1" x14ac:dyDescent="0.25"/>
    <row r="190" ht="39.950000000000003" customHeight="1" x14ac:dyDescent="0.25"/>
    <row r="191" ht="39.950000000000003" customHeight="1" x14ac:dyDescent="0.25"/>
    <row r="192" ht="39.950000000000003" customHeight="1" x14ac:dyDescent="0.25"/>
    <row r="193" ht="39.950000000000003" customHeight="1" x14ac:dyDescent="0.25"/>
    <row r="194" ht="39.950000000000003" customHeight="1" x14ac:dyDescent="0.25"/>
    <row r="195" ht="39.950000000000003" customHeight="1" x14ac:dyDescent="0.25"/>
    <row r="196" ht="19.5" customHeight="1" x14ac:dyDescent="0.25"/>
    <row r="198" ht="43.5" customHeight="1" x14ac:dyDescent="0.25"/>
    <row r="199" ht="25.5" customHeight="1" x14ac:dyDescent="0.25"/>
    <row r="200" ht="38.450000000000003" customHeight="1" x14ac:dyDescent="0.25"/>
    <row r="201" ht="29.25" customHeight="1" x14ac:dyDescent="0.25"/>
    <row r="202" ht="36.75" customHeight="1" x14ac:dyDescent="0.25"/>
  </sheetData>
  <mergeCells count="45">
    <mergeCell ref="B137:B145"/>
    <mergeCell ref="C137:C145"/>
    <mergeCell ref="B153:B160"/>
    <mergeCell ref="C153:C160"/>
    <mergeCell ref="B168:B174"/>
    <mergeCell ref="C168:C174"/>
    <mergeCell ref="B146:B152"/>
    <mergeCell ref="C146:C152"/>
    <mergeCell ref="B161:B167"/>
    <mergeCell ref="C161:C167"/>
    <mergeCell ref="B14:B22"/>
    <mergeCell ref="C14:C22"/>
    <mergeCell ref="B23:B30"/>
    <mergeCell ref="C23:C29"/>
    <mergeCell ref="B87:B93"/>
    <mergeCell ref="C87:C93"/>
    <mergeCell ref="B59:B65"/>
    <mergeCell ref="C59:C65"/>
    <mergeCell ref="B38:B44"/>
    <mergeCell ref="C38:C44"/>
    <mergeCell ref="B66:B72"/>
    <mergeCell ref="C66:C72"/>
    <mergeCell ref="B80:B86"/>
    <mergeCell ref="C80:C86"/>
    <mergeCell ref="C45:C51"/>
    <mergeCell ref="C52:C58"/>
    <mergeCell ref="B8:J8"/>
    <mergeCell ref="B10:J10"/>
    <mergeCell ref="D11:D12"/>
    <mergeCell ref="E11:J11"/>
    <mergeCell ref="B11:B12"/>
    <mergeCell ref="C11:C12"/>
    <mergeCell ref="C115:C121"/>
    <mergeCell ref="C123:C129"/>
    <mergeCell ref="C130:C136"/>
    <mergeCell ref="B31:B37"/>
    <mergeCell ref="C31:C37"/>
    <mergeCell ref="C73:C79"/>
    <mergeCell ref="B73:B79"/>
    <mergeCell ref="B108:B114"/>
    <mergeCell ref="C108:C114"/>
    <mergeCell ref="B94:B100"/>
    <mergeCell ref="C94:C100"/>
    <mergeCell ref="B101:B107"/>
    <mergeCell ref="C101:C107"/>
  </mergeCells>
  <pageMargins left="0.70866141732283472" right="0.70866141732283472" top="0.59055118110236227" bottom="0.70866141732283472" header="0.31496062992125984" footer="0.31496062992125984"/>
  <pageSetup paperSize="9" scale="46" fitToHeight="0" orientation="landscape" r:id="rId1"/>
  <rowBreaks count="5" manualBreakCount="5">
    <brk id="31" max="9" man="1"/>
    <brk id="58" max="9" man="1"/>
    <brk id="85" max="9" man="1"/>
    <brk id="146" max="9" man="1"/>
    <brk id="174" max="9" man="1"/>
  </rowBreaks>
  <colBreaks count="1" manualBreakCount="1">
    <brk id="10" max="20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2022-10-07T08:04:53Z</dcterms:modified>
</cp:coreProperties>
</file>