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rgumn\Desktop\ГОНЧАРОВ\БЮДЖЕТ\БЮДЖЕТ 2023-2025 гг\Проект бюджета на 2023-2025\"/>
    </mc:Choice>
  </mc:AlternateContent>
  <bookViews>
    <workbookView xWindow="0" yWindow="0" windowWidth="28800" windowHeight="12432"/>
  </bookViews>
  <sheets>
    <sheet name="План доходов_11" sheetId="2" r:id="rId1"/>
    <sheet name="Лист1" sheetId="3" r:id="rId2"/>
  </sheets>
  <definedNames>
    <definedName name="_xlnm._FilterDatabase" localSheetId="0" hidden="1">'План доходов_11'!$B$5:$F$128</definedName>
    <definedName name="_xlnm.Print_Titles" localSheetId="0">'План доходов_11'!$6:$6</definedName>
    <definedName name="_xlnm.Print_Area" localSheetId="0">'План доходов_11'!$A$1:$F$135</definedName>
  </definedNames>
  <calcPr calcId="152511" refMode="R1C1"/>
</workbook>
</file>

<file path=xl/calcChain.xml><?xml version="1.0" encoding="utf-8"?>
<calcChain xmlns="http://schemas.openxmlformats.org/spreadsheetml/2006/main">
  <c r="E22" i="2" l="1"/>
  <c r="E59" i="2"/>
  <c r="E16" i="2"/>
  <c r="E56" i="2"/>
  <c r="D56" i="2"/>
  <c r="E57" i="2"/>
  <c r="D57" i="2"/>
  <c r="D114" i="2"/>
  <c r="D115" i="2"/>
  <c r="E122" i="2"/>
  <c r="F122" i="2" s="1"/>
  <c r="E121" i="2"/>
  <c r="F121" i="2" s="1"/>
  <c r="E119" i="2"/>
  <c r="F119" i="2"/>
  <c r="E117" i="2"/>
  <c r="F117" i="2" s="1"/>
  <c r="E116" i="2"/>
  <c r="F116" i="2" s="1"/>
  <c r="E107" i="2"/>
  <c r="F107" i="2" s="1"/>
  <c r="D78" i="2"/>
  <c r="E98" i="2"/>
  <c r="F98" i="2" s="1"/>
  <c r="E99" i="2"/>
  <c r="F99" i="2" s="1"/>
  <c r="E83" i="2"/>
  <c r="D68" i="2"/>
  <c r="D60" i="2" s="1"/>
  <c r="F69" i="2"/>
  <c r="E61" i="2"/>
  <c r="E76" i="2"/>
  <c r="F76" i="2" s="1"/>
  <c r="F75" i="2"/>
  <c r="F74" i="2"/>
  <c r="F73" i="2"/>
  <c r="F70" i="2"/>
  <c r="F63" i="2"/>
  <c r="F67" i="2"/>
  <c r="E54" i="2" l="1"/>
  <c r="D54" i="2"/>
  <c r="E48" i="2" l="1"/>
  <c r="D48" i="2"/>
  <c r="D43" i="2" l="1"/>
  <c r="E43" i="2"/>
  <c r="F44" i="2"/>
  <c r="F46" i="2"/>
  <c r="F16" i="2"/>
  <c r="F127" i="2" l="1"/>
  <c r="E126" i="2"/>
  <c r="D126" i="2"/>
  <c r="E124" i="2"/>
  <c r="E123" i="2"/>
  <c r="D123" i="2"/>
  <c r="D124" i="2"/>
  <c r="E120" i="2"/>
  <c r="F120" i="2" s="1"/>
  <c r="F126" i="2" l="1"/>
  <c r="E108" i="2"/>
  <c r="E102" i="2"/>
  <c r="F102" i="2" s="1"/>
  <c r="F64" i="2" l="1"/>
  <c r="E71" i="2"/>
  <c r="E72" i="2"/>
  <c r="E79" i="2"/>
  <c r="E80" i="2"/>
  <c r="E81" i="2"/>
  <c r="E82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100" i="2"/>
  <c r="E101" i="2"/>
  <c r="E103" i="2"/>
  <c r="E104" i="2"/>
  <c r="E105" i="2"/>
  <c r="E106" i="2"/>
  <c r="E109" i="2"/>
  <c r="E110" i="2"/>
  <c r="E112" i="2"/>
  <c r="E113" i="2"/>
  <c r="E118" i="2"/>
  <c r="F55" i="2"/>
  <c r="F54" i="2"/>
  <c r="F49" i="2"/>
  <c r="F50" i="2"/>
  <c r="E78" i="2" l="1"/>
  <c r="F48" i="2"/>
  <c r="D39" i="2"/>
  <c r="E41" i="2"/>
  <c r="D41" i="2"/>
  <c r="E36" i="2"/>
  <c r="E35" i="2" s="1"/>
  <c r="D36" i="2"/>
  <c r="D35" i="2" s="1"/>
  <c r="E31" i="2"/>
  <c r="E30" i="2" s="1"/>
  <c r="D31" i="2"/>
  <c r="D30" i="2" s="1"/>
  <c r="E28" i="2"/>
  <c r="E27" i="2" s="1"/>
  <c r="D28" i="2"/>
  <c r="D27" i="2" s="1"/>
  <c r="F26" i="2"/>
  <c r="E25" i="2"/>
  <c r="D25" i="2"/>
  <c r="E23" i="2"/>
  <c r="F24" i="2"/>
  <c r="D23" i="2"/>
  <c r="E21" i="2"/>
  <c r="D21" i="2"/>
  <c r="E19" i="2"/>
  <c r="D19" i="2"/>
  <c r="E17" i="2"/>
  <c r="D17" i="2"/>
  <c r="E15" i="2"/>
  <c r="D15" i="2"/>
  <c r="E12" i="2"/>
  <c r="E11" i="2" s="1"/>
  <c r="E8" i="2"/>
  <c r="D12" i="2"/>
  <c r="D11" i="2" s="1"/>
  <c r="D8" i="2"/>
  <c r="F43" i="2" l="1"/>
  <c r="D14" i="2"/>
  <c r="E14" i="2"/>
  <c r="F15" i="2"/>
  <c r="D9" i="2"/>
  <c r="E9" i="2"/>
  <c r="F25" i="2"/>
  <c r="F23" i="2"/>
  <c r="D38" i="2"/>
  <c r="F17" i="2"/>
  <c r="F106" i="2"/>
  <c r="F66" i="2"/>
  <c r="F65" i="2"/>
  <c r="D7" i="2" l="1"/>
  <c r="D128" i="2" s="1"/>
  <c r="F14" i="2"/>
  <c r="F36" i="2"/>
  <c r="E115" i="2" l="1"/>
  <c r="F109" i="2"/>
  <c r="E114" i="2" l="1"/>
  <c r="F114" i="2" s="1"/>
  <c r="E68" i="2"/>
  <c r="E60" i="2" s="1"/>
  <c r="F78" i="2"/>
  <c r="D111" i="2" l="1"/>
  <c r="D77" i="2" s="1"/>
  <c r="E111" i="2" l="1"/>
  <c r="E39" i="2"/>
  <c r="E38" i="2" s="1"/>
  <c r="E7" i="2" s="1"/>
  <c r="E128" i="2" s="1"/>
  <c r="F38" i="2" l="1"/>
  <c r="E77" i="2"/>
  <c r="F84" i="2"/>
  <c r="F77" i="2" l="1"/>
  <c r="F27" i="2"/>
  <c r="F71" i="2"/>
  <c r="F101" i="2" l="1"/>
  <c r="F100" i="2"/>
  <c r="F96" i="2"/>
  <c r="F85" i="2"/>
  <c r="F82" i="2"/>
  <c r="F72" i="2"/>
  <c r="F31" i="2" l="1"/>
  <c r="F7" i="2" l="1"/>
  <c r="F128" i="2"/>
  <c r="F32" i="2"/>
  <c r="F8" i="2" l="1"/>
  <c r="F9" i="2"/>
  <c r="F10" i="2"/>
  <c r="F11" i="2"/>
  <c r="F12" i="2"/>
  <c r="F13" i="2"/>
  <c r="F18" i="2"/>
  <c r="F19" i="2"/>
  <c r="F20" i="2"/>
  <c r="F21" i="2"/>
  <c r="F22" i="2"/>
  <c r="F28" i="2"/>
  <c r="F29" i="2"/>
  <c r="F30" i="2"/>
  <c r="F33" i="2"/>
  <c r="F34" i="2"/>
  <c r="F35" i="2"/>
  <c r="F37" i="2"/>
  <c r="F39" i="2"/>
  <c r="F40" i="2"/>
  <c r="F56" i="2"/>
  <c r="F57" i="2"/>
  <c r="F58" i="2"/>
  <c r="F59" i="2"/>
  <c r="F62" i="2"/>
  <c r="F68" i="2"/>
  <c r="F80" i="2"/>
  <c r="F81" i="2"/>
  <c r="F83" i="2"/>
  <c r="F86" i="2"/>
  <c r="F87" i="2"/>
  <c r="F88" i="2"/>
  <c r="F89" i="2"/>
  <c r="F90" i="2"/>
  <c r="F91" i="2"/>
  <c r="F92" i="2"/>
  <c r="F93" i="2"/>
  <c r="F95" i="2"/>
  <c r="F97" i="2"/>
  <c r="F103" i="2"/>
  <c r="F104" i="2"/>
  <c r="F105" i="2"/>
  <c r="F110" i="2"/>
  <c r="F111" i="2"/>
  <c r="F112" i="2"/>
  <c r="F113" i="2"/>
  <c r="F115" i="2"/>
  <c r="F118" i="2"/>
  <c r="F123" i="2"/>
  <c r="F124" i="2"/>
  <c r="F125" i="2"/>
</calcChain>
</file>

<file path=xl/sharedStrings.xml><?xml version="1.0" encoding="utf-8"?>
<sst xmlns="http://schemas.openxmlformats.org/spreadsheetml/2006/main" count="257" uniqueCount="252">
  <si>
    <t>000 850 00000 00 0000 000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</si>
  <si>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</si>
  <si>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</t>
  </si>
  <si>
    <t>Прочие межбюджетные трансферты, передаваемые бюджетам</t>
  </si>
  <si>
    <t>Иные межбюджетные трансферты</t>
  </si>
  <si>
    <t>Единая субвенция местным бюджетам (осуществление отдельных государственных полномочий по социальной защите отдельных категорий граждан)</t>
  </si>
  <si>
    <t>Дотации на выравнивание бюджетной обеспеченности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</si>
  <si>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</si>
  <si>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</si>
  <si>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ШТРАФЫ, САНКЦИИ, ВОЗМЕЩЕНИЕ УЩЕРБА</t>
  </si>
  <si>
    <t>ДОХОДЫ ОТ ПРОДАЖИ МАТЕРИАЛЬНЫХ И НЕМАТЕРИАЛЬНЫХ АКТИВОВ</t>
  </si>
  <si>
    <t>Доходы от компенсации затрат государства</t>
  </si>
  <si>
    <t>Доходы от оказания платных услуг (работ)</t>
  </si>
  <si>
    <t>ДОХОДЫ ОТ ОКАЗАНИЯ ПЛАТНЫХ УСЛУГ (РАБОТ) И КОМПЕНСАЦИИ ЗАТРАТ ГОСУДАРСТВА</t>
  </si>
  <si>
    <t>Плата за размещение отходов производства и потребления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</si>
  <si>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негативное воздействие на окружающую среду</t>
  </si>
  <si>
    <t>ПЛАТЕЖИ ПРИ ПОЛЬЗОВАНИИ ПРИРОДНЫМИ РЕСУРСАМИ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</si>
  <si>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</si>
  <si>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ИСПОЛЬЗОВАНИЯ ИМУЩЕСТВА, НАХОДЯЩЕГОСЯ В ГОСУДАРСТВЕННОЙ И МУНИЦИПАЛЬНОЙ СОБСТВЕННОСТИ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</si>
  <si>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</si>
  <si>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Государственная пошлина по делам, рассматриваемым в судах общей юрисдикции, мировыми судьями</t>
  </si>
  <si>
    <t>ГОСУДАРСТВЕННАЯ ПОШЛИНА</t>
  </si>
  <si>
    <t>Налог, взимаемый в связи с применением патентной системы налогообложения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</si>
  <si>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</si>
  <si>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 xml:space="preserve">Единый сельскохозяйственный налог 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</si>
  <si>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</si>
  <si>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Единый налог на вмененный доход для отдельных видов деятельности</t>
  </si>
  <si>
    <t>НАЛОГИ НА СОВОКУПНЫЙ ДОХОД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</si>
  <si>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</si>
  <si>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</si>
  <si>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</si>
  <si>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</si>
  <si>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</t>
  </si>
  <si>
    <t>НАЛОГИ НА ПРИБЫЛЬ, ДОХОДЫ</t>
  </si>
  <si>
    <t>НАЛОГОВЫЕ И НЕНАЛОГОВЫЕ ДОХОДЫ</t>
  </si>
  <si>
    <t>Наименование доходов</t>
  </si>
  <si>
    <t>Код бюджетной классификации Российской Федерации</t>
  </si>
  <si>
    <t>Ожидаемое поступление доходов</t>
  </si>
  <si>
    <t xml:space="preserve">         (руб.)</t>
  </si>
  <si>
    <t>СУБСИДИИ БЮДЖЕТАМ БЮДЖЕТНОЙ СИСТЕМЫ РОССИЙСКОЙ ФЕДЕРАЦИИ (МЕЖБЮДЖЕТНЫЕ СУБСИДИИ)</t>
  </si>
  <si>
    <t xml:space="preserve">                  ВСЕГО:</t>
  </si>
  <si>
    <t>Прочие субсидии (проведение информационно-пропагандических мероприятий, направленных на профилактику идеологии терроризма)</t>
  </si>
  <si>
    <t>Прочие субсидии (обеспечение деятельности центров образования цифрового и гуманитарного профилей)</t>
  </si>
  <si>
    <t>Субвенции бюджетам на выполнение передаваемых полномочий субъектов Российской Федерации (выплата денежной компенсации семьям, в которых в период с 1 января 2011 года по 31 декабря 2015 года родился третий или последующий ребенок)</t>
  </si>
  <si>
    <t>Субвенции бюджетам на выполнение передаваемых полномочий субъектов Российской Федерации (ежегодная денежная выплата гражданам Российской Федерации, родившимся на территории Союза Советских Социалистических Республик, а также на иных территориях, которые на дату начала Великой Отечественной войны входили в его состав, не достигшим совершеннолетия на 3 сентября 1945 года и постоянно проживающим на территории Ставропольского края)</t>
  </si>
  <si>
    <t>000 20220000000000150</t>
  </si>
  <si>
    <t>Субвенции бюджетам на выполнение передаваемых полномочий субъектов Российской Федерации (выплата ежегодного социального пособия на проезд студентам)</t>
  </si>
  <si>
    <t>000 20240000000000150</t>
  </si>
  <si>
    <t xml:space="preserve">администрации Грачевского                                                 </t>
  </si>
  <si>
    <t>Ставропольского края</t>
  </si>
  <si>
    <t xml:space="preserve">Процент исполнения к принятому плану </t>
  </si>
  <si>
    <t>Административные штрафы, установленные Кодексом Российской Федерации об административных правонарушениях</t>
  </si>
  <si>
    <t>000 11607000000000140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</si>
  <si>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</si>
  <si>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000 11610000000000140</t>
  </si>
  <si>
    <t>000 11601000000000140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</si>
  <si>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(муниципальные образовательные организации)</t>
  </si>
  <si>
    <t>Субсидии бюджетам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</si>
  <si>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</si>
  <si>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Начальник финансового управления</t>
  </si>
  <si>
    <t xml:space="preserve">                 И.А.Сафронов</t>
  </si>
  <si>
    <t>Упрощенная система налогообложения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</si>
  <si>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</si>
  <si>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</si>
  <si>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Земельный налог (перерасчеты, недоимка и задолженность по соответствующему платежу, в том числе по отмененному)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</si>
  <si>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</si>
  <si>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000 11602000000000140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</si>
  <si>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</si>
  <si>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округов</t>
  </si>
  <si>
    <t>Прочие доходы от оказания платных услуг (работ) получателями средств бюджетов муниципальных округов</t>
  </si>
  <si>
    <t>Прочие доходы от компенсации затрат бюджетов муниципальных округов</t>
  </si>
  <si>
    <t>000 11406012140000430</t>
  </si>
  <si>
    <t>000 11402042140000440</t>
  </si>
  <si>
    <t>00011105034141800120</t>
  </si>
  <si>
    <t>Налог, взимаемый в сявзи с применением патентной системы налогообложения, зачисляемый в бюджеты муниципальных округов</t>
  </si>
  <si>
    <t>000 11715020000000150</t>
  </si>
  <si>
    <t>Инициативные платежи</t>
  </si>
  <si>
    <t>000 11715020140000150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</si>
  <si>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округов, а также средства от продажи права на заключение договоров аренды указанных земельных участков</t>
  </si>
  <si>
    <t xml:space="preserve"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 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</si>
  <si>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 (прочие учреждения, в части казенных учреждений)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</si>
  <si>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</si>
  <si>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Дотации бюджетам муниципальных округов на выравнивание бюджетной обеспеченности</t>
  </si>
  <si>
    <t>Субсидии бюджетам муниципальных округов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</si>
  <si>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Прочие субсидии бюджетам муниципальных округов</t>
  </si>
  <si>
    <t>СУБВЕНЦИИ БЮДЖЕТАМ МУНИЦИПАЛЬНЫХ округОВ НА ВЫПОЛНЕНИЕ ПЕРЕДАВАЕМЫХ ПОЛНОМОЧИЙ СУБЪКТОВ РФ</t>
  </si>
  <si>
    <t xml:space="preserve">Субвенции бюджетам муниципальных округов на выполнение передаваемых полномочий субъектов РФ </t>
  </si>
  <si>
    <t>Субвенции бюджетам муниципальных округов на выполнение передаваемых полномочий субъектов Российской Федерации (организация и осуществление деятельности по опеке и попечительству в области здравоохранения)</t>
  </si>
  <si>
    <t>Субвенции бюджетам муниципальных округов на выполнение передаваемых полнлмочий субъектов РФ (организации и осуществлению деятельности по опеке и попечительству в области образования)</t>
  </si>
  <si>
    <t>Субвенции бюджетам муниципальных округов на выполнение передаваемых полномочий субъектов РФ (организация и проведение мероприятий по борьбе с иксодовыми клещами-переносчиками Крымской геморрагической лихорадки в природных биотопах)</t>
  </si>
  <si>
    <t>Субвенции бюджетам муниципальных округов на выполнение передаваемых полномочий субъектов РФ (администрирование переданных отдельных государственных полномочий в облости сельского хозяйства)</t>
  </si>
  <si>
    <t>Субвенции бюджетам муниципальных округов на выполнение передаваемых полномочий субъектов Российской Федерации на предоставление государственной социальной помощи малоимущим семьям, малоимущим одиноко проживающим гражданам</t>
  </si>
  <si>
    <t>Субвенции бюджетам муниципальных округов на выполнение передаваемых полномочий субъектов Российской Федерации (выплата ежемесячной денежной компенсации на каждого ребенка в возрасте до 18 лет многодетным семьям)</t>
  </si>
  <si>
    <t xml:space="preserve">Субвенции бюджетам муниципальных округов на выполнение передаваемых полномочий субъектов РФ (реализация Закона Ставропольского края "О наделении органов самоуправления муниципальных округов в Ставропольском крае отдельными грсударственными полномочиями Ставропольского края по формированию, содержанию и использованию Архивного фонда Ставропольского края")   </t>
  </si>
  <si>
    <t xml:space="preserve">Субвенции бюджетам муниципальных округов на выполнение передаваемых полномочий субъектов РФ (обеспечение деятельности комиссий по делам несовершеннолетних и защите их прав в муниципальных округах и городских округах Ставропольского края) </t>
  </si>
  <si>
    <t>Субвенции бюджетам муниципальных округов на выполнение передаваемых полномочий субъектов Российской Федерации на выплату ежемесячного пособия на ребенка</t>
  </si>
  <si>
    <t xml:space="preserve">Субвенции бюджетам муниципальных округов на выполнение передаваемых полномочий субъектов РФ (предоставление мер социальной поддержки по оплате жилых помещений, отопления и освещения педагогическим работникам образовательных организаций, проживающим и работающим в сельских населенных пунктах, рабочих поселках (поселках городского типа) </t>
  </si>
  <si>
    <t>Субвенции бюджетам муниципальных округов на выполнение передаваемых полномочий субъектов Российской Федерации на осуществление отдельных полномочий в области труда и социальной защиты отдельных категорий граждан</t>
  </si>
  <si>
    <t>Субвенции бюджетам муниципальных округов на выполнение передаваемых полномочий субъетов Российской Федерации (реализация Закона Ставропольского края "О наделении органов местного самоуправления муниципальных округов и городских округов в Ставропольском крае отдельными государственными полномочиями Ставропольского края по созданию административных комиссий")</t>
  </si>
  <si>
    <t>Субвенции бюджетам  муниципальных округов на выполнение передаваемых полномочий субъектов Российской Федерации (обеспечение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и на финансовое обеспечение получения дошкольного образования в частных дошкольных и частных общеобразовательных организациях)</t>
  </si>
  <si>
    <t>Субвенции бюджетам муниципальных округов на выполнение передаваемых полномочий субъектов РФ (обеспечение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основного общего, среднего общего образования</t>
  </si>
  <si>
    <t>Субвенции бюджетам муниципальных округов на выполнение передаваемых полномочий субъектов Российской Федерации (организация проведения на территории Ставропольского края мероприятий по отлову и содержанию безнадзорных животных)</t>
  </si>
  <si>
    <t xml:space="preserve">Субвенции бюджетам муниципальных округов на выполнение передаваемых полномочий субъектов Российской Федерации (выплата ежегодной денежной компенсации многодетным семьям на каждого из детей не 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принадлежностей)  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</si>
  <si>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</si>
  <si>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округов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</si>
  <si>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</si>
  <si>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</si>
  <si>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округов на оплату жилищно-коммунальных услуг отдельным категориям граждан</t>
  </si>
  <si>
    <t>Субвенции бюджетам муниципальных округов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</si>
  <si>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муниципальных округов на осуществление ежемесячной выплаты в связи с рождением (усыновлением) первого ребенка</t>
  </si>
  <si>
    <t>Единая субвенция бюджетам муниципальных округов (осуществление отдельных государственных полномочий по социальной защите отдельных категорий граждан)</t>
  </si>
  <si>
    <t>Единая субвенция бюджетам муниципальных округов (осуществление отдельных государственных полномочий по социальной поддержке семьи и детей)</t>
  </si>
  <si>
    <t xml:space="preserve">Прочие межбюджетные трансферты, передаваемые бюджетам муниципальных округов (обеспечение деятельности депутатов Думы Ставропольского края и их помощников в избирательном округе) </t>
  </si>
  <si>
    <t>Прочие безвозмездные поступления в бюджеты муниципальных округов</t>
  </si>
  <si>
    <t>поступления от денежных пожертвований, предоставляемых физическими лицами получателям средств бюджетов муниципальных округов</t>
  </si>
  <si>
    <t xml:space="preserve">муниципального округа 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</si>
  <si>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</si>
  <si>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00020230024140181150</t>
  </si>
  <si>
    <t>00020230024141209150</t>
  </si>
  <si>
    <t>00020230024141221150</t>
  </si>
  <si>
    <t>00020235084140000150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</si>
  <si>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</si>
  <si>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</si>
  <si>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000 11600000000000000</t>
  </si>
  <si>
    <t>000 20000000000000000</t>
  </si>
  <si>
    <t>000 20200000000000000</t>
  </si>
  <si>
    <t>000 20215000000000150</t>
  </si>
  <si>
    <t>000 20215001140000150</t>
  </si>
  <si>
    <t>000 20220216140000150</t>
  </si>
  <si>
    <t>000 20225097140000150</t>
  </si>
  <si>
    <t>000 20225519140000150</t>
  </si>
  <si>
    <t>000 20225304140000150</t>
  </si>
  <si>
    <t>000 20225393140000 150</t>
  </si>
  <si>
    <t>000 20229999140000150</t>
  </si>
  <si>
    <t>000 20229999141204150</t>
  </si>
  <si>
    <t>000 202299990141213150</t>
  </si>
  <si>
    <t>000 20230000140000150</t>
  </si>
  <si>
    <t>000 20230024140000150</t>
  </si>
  <si>
    <t>000 20230024140026150</t>
  </si>
  <si>
    <t>000 20230024140028150</t>
  </si>
  <si>
    <t>000 202300240140032150</t>
  </si>
  <si>
    <t>000 20230024140036150</t>
  </si>
  <si>
    <t>000 20230024140040150</t>
  </si>
  <si>
    <t>000 20230024140041150</t>
  </si>
  <si>
    <t>000 20230024140042150</t>
  </si>
  <si>
    <t xml:space="preserve">000 20230024140045150 </t>
  </si>
  <si>
    <t>000 20230024140047150</t>
  </si>
  <si>
    <t>000 20230024140066150</t>
  </si>
  <si>
    <t xml:space="preserve">000 20230024140090150 </t>
  </si>
  <si>
    <t>000 20230024140147150</t>
  </si>
  <si>
    <t>000 20230024141107150</t>
  </si>
  <si>
    <t>000 20230024141110150</t>
  </si>
  <si>
    <t>000 20230024141108150</t>
  </si>
  <si>
    <t>000 20230024141122150</t>
  </si>
  <si>
    <t>000 20230029140000150</t>
  </si>
  <si>
    <t>000 20235120140000150</t>
  </si>
  <si>
    <t>000 20235220140000150</t>
  </si>
  <si>
    <t>000 20235250140000150</t>
  </si>
  <si>
    <t>000 20235302140000150</t>
  </si>
  <si>
    <t>000 20235404140000150</t>
  </si>
  <si>
    <t>000 20235462140000150</t>
  </si>
  <si>
    <t>000 20235573140000150</t>
  </si>
  <si>
    <t>000 20239998000000150</t>
  </si>
  <si>
    <t>000 20239998141157150</t>
  </si>
  <si>
    <t>000 20239998141158150</t>
  </si>
  <si>
    <t>000 20249999000000150</t>
  </si>
  <si>
    <t>000 20249999140064150</t>
  </si>
  <si>
    <t>000 20249999141255150</t>
  </si>
  <si>
    <t>000 20700000000000150</t>
  </si>
  <si>
    <t>000 20704000140000150</t>
  </si>
  <si>
    <t>000 20704020140000150</t>
  </si>
  <si>
    <t>000 21900000000000000</t>
  </si>
  <si>
    <t>000 11100000000000000</t>
  </si>
  <si>
    <t>000 11105000000000000</t>
  </si>
  <si>
    <t>000 10000000000000000</t>
  </si>
  <si>
    <t>000 10100000000000000</t>
  </si>
  <si>
    <t>000 10102000000000000</t>
  </si>
  <si>
    <t>000 10102010011000110</t>
  </si>
  <si>
    <t>000 10300000000000000</t>
  </si>
  <si>
    <t>000 10302000000000000</t>
  </si>
  <si>
    <t>000 10302230010000110</t>
  </si>
  <si>
    <t>000 10500000000000000</t>
  </si>
  <si>
    <t>000 10501000000000000</t>
  </si>
  <si>
    <t>000 10501010010000110</t>
  </si>
  <si>
    <t>000 10502000000000000</t>
  </si>
  <si>
    <t>000 10502010021000110</t>
  </si>
  <si>
    <t>000 10503000000000000</t>
  </si>
  <si>
    <t>000 10503010011000110</t>
  </si>
  <si>
    <t>000 10504000000000000</t>
  </si>
  <si>
    <t>000 10504020011000110</t>
  </si>
  <si>
    <t>000 10601000000000110</t>
  </si>
  <si>
    <t>000 10601020014000110</t>
  </si>
  <si>
    <t>000 10606000000000110</t>
  </si>
  <si>
    <t>000 10606020014000110</t>
  </si>
  <si>
    <t>000 10800000000000000</t>
  </si>
  <si>
    <t>000 10803000000000000</t>
  </si>
  <si>
    <t>000 10803010011000110</t>
  </si>
  <si>
    <t>000 11105012140000120</t>
  </si>
  <si>
    <t>000 11105034142000120</t>
  </si>
  <si>
    <t>000 11200000000000000</t>
  </si>
  <si>
    <t>000 11201000000000000</t>
  </si>
  <si>
    <t>000 11301994140000130</t>
  </si>
  <si>
    <t>000 11301000000000000</t>
  </si>
  <si>
    <t>000 11201040016000120</t>
  </si>
  <si>
    <t>000 11300000000000000</t>
  </si>
  <si>
    <t>000 11302000000000000</t>
  </si>
  <si>
    <t>000 11302994140000130</t>
  </si>
  <si>
    <t>000 11400000000000000</t>
  </si>
  <si>
    <t>бюджета Грачевского муниципального округа Ставропольского края за 2022 год</t>
  </si>
  <si>
    <t>000 11402043140000440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</si>
  <si>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</si>
  <si>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000 11406312140000430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</si>
  <si>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</si>
  <si>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000 11611000000000140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</si>
  <si>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</si>
  <si>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Субсидии бюджетам муниципальных округов на поддержку отрасли культуры</t>
  </si>
  <si>
    <t>000 20225750140000 150</t>
  </si>
  <si>
    <t>Субсидии бюджетам муниципальных округов на реализацию мероприятий по модернизации школьных систем образования</t>
  </si>
  <si>
    <t>000 20225513140000150</t>
  </si>
  <si>
    <t>Субсидии бюджетам муниципальных округов на развитие сети учреждений культурно-досугового типа</t>
  </si>
  <si>
    <t>000 20229999141170150</t>
  </si>
  <si>
    <t>Прочие субсидии (предоставление молодым семьям социальных выплат на приобретение (строительство) жилья)</t>
  </si>
  <si>
    <t>000 202299990141254150</t>
  </si>
  <si>
    <t>Прочие субсидии  (реализация инициативных проектов)</t>
  </si>
  <si>
    <t>Прочие субсидии (реализация мероприятий по обеспечению антитеррористической защищенности в муниципальных общеобразовательных организациях)</t>
  </si>
  <si>
    <t>000 202299990141266150</t>
  </si>
  <si>
    <t>Прочие субсидии (реализация мероприятий по модернизации школьных систем образования (завершение работ по капитальному ремонту)</t>
  </si>
  <si>
    <t>000 202299990141265150</t>
  </si>
  <si>
    <t>000 202299990141275150</t>
  </si>
  <si>
    <t>Прочие субсидии (проведение работ по благоустройству территорий муниципальных общеобразовательных организаций, участвующих в региональном проекте "Модернизация школьных систем образования")</t>
  </si>
  <si>
    <t>000 20229999140031150</t>
  </si>
  <si>
    <t>Субсидии на проведение капитального ремонта зданий и сооружений муниципальных учреждений культуры муниципальных образований</t>
  </si>
  <si>
    <t>00020230024141260150</t>
  </si>
  <si>
    <t>Субвенции бюджетам на выполнение передаваемых полномочий субъектов Российской Федерации (осуществление выплаты социального пособия на погребение)</t>
  </si>
  <si>
    <t>Субвенции бюджетам на выполнение передаваемых полномочий субъектов Российской Федерации (обеспечение отдыха и оздоровления детей)</t>
  </si>
  <si>
    <t>000 20235118140000150</t>
  </si>
  <si>
    <t>Субвенции бюджетам муниципальных округов на оказание государственной социальной помощи на основании социального контракта отдельным категориям граждан</t>
  </si>
  <si>
    <t>000 20235303140000150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</si>
  <si>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</si>
  <si>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межбюджетные трансферты, передаваемые бюджетам (осуществление выплаты лицам, входящим в муниципальные управленческие команды Ставропольского края, поощрения за достижение в 2021 году Ставропольским краем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Федерации)</t>
  </si>
  <si>
    <t>000 20249999140005150</t>
  </si>
  <si>
    <t>Прочие межбюджетные трансферты, передаваемые  бюджетам  (обеспечение выплаты лицам, не замещающим муниципальные должности муниципальной службы и исполняющим обязанности по техническому обеспечению деятельности органов местного самоуправления муниципальных образований, работникам органов местного самоуправления муниципальных образований, осуществляющим профессиональную деятельность по профессиям рабочих, и работникам муниципальных учреждений заработной платы не ниже установленного с 1 января 2022 года федеральным законом минимального размера оплаты труда, а также на обеспечение выплаты работникам муниципальных учреждений с 1 января 2022 года коэффициента к заработной плате за работу в пустынных и безводных местностях)</t>
  </si>
  <si>
    <t>000 20249999140190150</t>
  </si>
  <si>
    <t>Прочие межбюджетные трансферты, передаваемые  бюджетам (увеличение заработной платы муниципальных служащих муниципальной службы и лиц, не замещающих должности муниципальной службы и исполняющих обязанности по техническому обеспечению деятельности органов местного самоуправления муниципальных образований,работников органов местного самоуправления,осуществляющих профессиональную деятельность по профессиям рабочих, а также работников муниципальных учреждений, за исключением отдельных категорий работников муниципальных учреждений, которым повышение заработной платы осуществляется в соответствии с указами Президента Российской Федерации от 7 мая 2012 года № 597 "О мероприятиях по реализации государственной социальной политики", от 1 июня 2012 года № 761 "О Национальной стратегии действий в интересах детей на 2012-2017 годы" и от 28 декабря 2012 года № 1688 "О некоторых мерах по реализации государственной политики в сфере защиты детей-сирот и детей,оставшихся без попечения родителей")</t>
  </si>
  <si>
    <t>000 20249999141270150</t>
  </si>
  <si>
    <t>Прочие межбюджетные трансферты, передаваемые  бюджетам  (повышение оплаты труда отдельных категорий работников муниципальных учреждений в рамках реализации указов Президента Российской Федерации от 7 мая 2012 года № 597 "О мероприятиях по реализации государственной социальной политики", от 1 июня 2012 года № 761 "О Национальной стратегии действий в интересах детей на 2012-2017 годы" и от 28 декабря 2012 года № 1688 "О некоторых мерах по реализации государственной политики в сфере защиты детей-сирот и детей, оставшихся без попечения родителей")</t>
  </si>
  <si>
    <t>000 20249999141272150</t>
  </si>
  <si>
    <t>Прочие межбюджетные трансферты, передаваемые бюджетам (обеспечение питания в образовательных организациях в результате удорожания стоимости продуктов питания)</t>
  </si>
  <si>
    <t>000 20249999141249150</t>
  </si>
  <si>
    <t>Прочие межбюджетные трансферты, передаваемые бюджетам (проведение антитеррористических мероприятий в муниципальных образовательных организациях)</t>
  </si>
  <si>
    <t>Утверждено решением Совета Грачевского муниципального округа Ставропольского края "О бюджете Грачевского муниципального округа Ставропольского края на 2022 год и плановый период 2023 и 2024 годов  с учетом внесенных изменений"</t>
  </si>
  <si>
    <t>Ожидаемое исполнение за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</si>
</sst>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;[Red]\-#,##0.00;0.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/>
  </cellStyleXfs>
  <cellXfs count="62">
    <xf numFmtId="0" fontId="0" fillId="0" borderId="0" xfId="0"/>
    <xf numFmtId="0" fontId="6" fillId="0" borderId="0" xfId="1" applyFont="1" applyFill="1" applyAlignment="1">
      <alignment wrapText="1"/>
    </xf>
    <xf numFmtId="0" fontId="8" fillId="0" borderId="0" xfId="1" applyNumberFormat="1" applyFont="1" applyFill="1" applyAlignment="1" applyProtection="1">
      <alignment horizontal="centerContinuous" wrapText="1"/>
      <protection hidden="1"/>
    </xf>
    <xf numFmtId="0" fontId="8" fillId="0" borderId="0" xfId="1" applyNumberFormat="1" applyFont="1" applyFill="1" applyAlignment="1" applyProtection="1">
      <alignment horizontal="centerContinuous" vertical="center" wrapText="1"/>
      <protection hidden="1"/>
    </xf>
    <xf numFmtId="0" fontId="6" fillId="0" borderId="0" xfId="1" applyFont="1" applyFill="1" applyAlignment="1" applyProtection="1">
      <alignment wrapText="1"/>
      <protection hidden="1"/>
    </xf>
    <xf numFmtId="0" fontId="6" fillId="3" borderId="0" xfId="1" applyFont="1" applyFill="1" applyAlignment="1" applyProtection="1">
      <alignment wrapText="1"/>
      <protection hidden="1"/>
    </xf>
    <xf numFmtId="0" fontId="6" fillId="0" borderId="0" xfId="1" applyFont="1" applyFill="1" applyAlignment="1">
      <alignment horizontal="right" wrapText="1"/>
    </xf>
    <xf numFmtId="0" fontId="9" fillId="0" borderId="0" xfId="1" applyNumberFormat="1" applyFont="1" applyFill="1" applyAlignment="1" applyProtection="1">
      <alignment horizontal="right" wrapText="1"/>
      <protection hidden="1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10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1" applyNumberFormat="1" applyFont="1" applyFill="1" applyBorder="1" applyAlignment="1" applyProtection="1">
      <alignment horizontal="center" wrapText="1"/>
      <protection hidden="1"/>
    </xf>
    <xf numFmtId="0" fontId="10" fillId="0" borderId="1" xfId="1" applyNumberFormat="1" applyFont="1" applyFill="1" applyBorder="1" applyAlignment="1" applyProtection="1">
      <alignment horizontal="left" vertical="top" wrapText="1"/>
      <protection hidden="1"/>
    </xf>
    <xf numFmtId="165" fontId="10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10" fillId="0" borderId="1" xfId="1" applyNumberFormat="1" applyFont="1" applyFill="1" applyBorder="1" applyAlignment="1" applyProtection="1">
      <alignment horizontal="right" vertical="center" wrapText="1"/>
      <protection hidden="1"/>
    </xf>
    <xf numFmtId="165" fontId="10" fillId="3" borderId="1" xfId="1" applyNumberFormat="1" applyFont="1" applyFill="1" applyBorder="1" applyAlignment="1" applyProtection="1">
      <alignment horizontal="right" vertical="center" wrapText="1"/>
      <protection hidden="1"/>
    </xf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10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3" borderId="1" xfId="1" applyNumberFormat="1" applyFont="1" applyFill="1" applyBorder="1" applyAlignment="1" applyProtection="1">
      <alignment horizontal="left" vertical="top" wrapText="1"/>
      <protection hidden="1"/>
    </xf>
    <xf numFmtId="0" fontId="10" fillId="3" borderId="1" xfId="2" applyFont="1" applyFill="1" applyBorder="1" applyAlignment="1">
      <alignment horizontal="left" vertical="top" wrapText="1"/>
    </xf>
    <xf numFmtId="164" fontId="10" fillId="3" borderId="1" xfId="1" applyNumberFormat="1" applyFont="1" applyFill="1" applyBorder="1" applyAlignment="1" applyProtection="1">
      <alignment horizontal="right" vertical="center" wrapText="1"/>
      <protection hidden="1"/>
    </xf>
    <xf numFmtId="0" fontId="10" fillId="0" borderId="1" xfId="3" applyFont="1" applyFill="1" applyBorder="1" applyAlignment="1">
      <alignment horizontal="left" vertical="top" wrapText="1"/>
    </xf>
    <xf numFmtId="0" fontId="10" fillId="0" borderId="1" xfId="3" applyFont="1" applyFill="1" applyBorder="1" applyAlignment="1">
      <alignment horizontal="left" wrapText="1"/>
    </xf>
    <xf numFmtId="0" fontId="10" fillId="3" borderId="1" xfId="0" applyFont="1" applyFill="1" applyBorder="1" applyAlignment="1">
      <alignment vertical="center" wrapText="1"/>
    </xf>
    <xf numFmtId="0" fontId="10" fillId="3" borderId="2" xfId="1" applyNumberFormat="1" applyFont="1" applyFill="1" applyBorder="1" applyAlignment="1" applyProtection="1">
      <alignment horizontal="left" wrapText="1"/>
      <protection hidden="1"/>
    </xf>
    <xf numFmtId="0" fontId="10" fillId="3" borderId="2" xfId="1" applyNumberFormat="1" applyFont="1" applyFill="1" applyBorder="1" applyAlignment="1" applyProtection="1">
      <alignment horizontal="left" vertical="top" wrapText="1"/>
      <protection hidden="1"/>
    </xf>
    <xf numFmtId="0" fontId="10" fillId="3" borderId="2" xfId="4" applyNumberFormat="1" applyFont="1" applyFill="1" applyBorder="1" applyAlignment="1" applyProtection="1">
      <alignment horizontal="left" wrapText="1"/>
      <protection hidden="1"/>
    </xf>
    <xf numFmtId="0" fontId="10" fillId="0" borderId="2" xfId="1" applyNumberFormat="1" applyFont="1" applyFill="1" applyBorder="1" applyAlignment="1" applyProtection="1">
      <alignment horizontal="left" wrapText="1"/>
      <protection hidden="1"/>
    </xf>
    <xf numFmtId="0" fontId="11" fillId="3" borderId="0" xfId="1" applyFont="1" applyFill="1" applyAlignment="1" applyProtection="1">
      <alignment wrapText="1"/>
      <protection hidden="1"/>
    </xf>
    <xf numFmtId="0" fontId="11" fillId="0" borderId="0" xfId="1" applyFont="1" applyFill="1" applyAlignment="1" applyProtection="1">
      <alignment horizontal="right" wrapText="1"/>
      <protection hidden="1"/>
    </xf>
    <xf numFmtId="0" fontId="11" fillId="0" borderId="0" xfId="1" applyFont="1" applyFill="1" applyAlignment="1" applyProtection="1">
      <alignment wrapText="1"/>
      <protection hidden="1"/>
    </xf>
    <xf numFmtId="0" fontId="7" fillId="3" borderId="0" xfId="1" applyFont="1" applyFill="1" applyAlignment="1">
      <alignment horizontal="left" wrapText="1"/>
    </xf>
    <xf numFmtId="0" fontId="7" fillId="0" borderId="0" xfId="1" applyFont="1" applyFill="1" applyAlignment="1">
      <alignment horizontal="right" wrapText="1"/>
    </xf>
    <xf numFmtId="0" fontId="7" fillId="0" borderId="0" xfId="1" applyFont="1" applyFill="1" applyAlignment="1">
      <alignment wrapText="1"/>
    </xf>
    <xf numFmtId="0" fontId="7" fillId="3" borderId="0" xfId="1" applyFont="1" applyFill="1" applyAlignment="1">
      <alignment wrapText="1"/>
    </xf>
    <xf numFmtId="0" fontId="7" fillId="0" borderId="0" xfId="1" applyFont="1" applyFill="1" applyAlignment="1">
      <alignment wrapText="1"/>
    </xf>
    <xf numFmtId="0" fontId="6" fillId="2" borderId="0" xfId="1" applyFont="1" applyFill="1" applyAlignment="1">
      <alignment wrapText="1"/>
    </xf>
    <xf numFmtId="0" fontId="6" fillId="0" borderId="0" xfId="1" applyNumberFormat="1" applyFont="1" applyFill="1" applyBorder="1" applyAlignment="1" applyProtection="1">
      <alignment wrapText="1"/>
      <protection hidden="1"/>
    </xf>
    <xf numFmtId="49" fontId="10" fillId="3" borderId="3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4" xfId="1" applyFont="1" applyFill="1" applyBorder="1" applyAlignment="1" applyProtection="1">
      <alignment horizontal="center" vertical="center" wrapText="1"/>
      <protection hidden="1"/>
    </xf>
    <xf numFmtId="0" fontId="10" fillId="0" borderId="5" xfId="1" applyFont="1" applyFill="1" applyBorder="1" applyAlignment="1" applyProtection="1">
      <alignment horizontal="center" vertical="center" wrapText="1"/>
      <protection hidden="1"/>
    </xf>
    <xf numFmtId="49" fontId="10" fillId="3" borderId="6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7" xfId="1" applyFont="1" applyFill="1" applyBorder="1" applyAlignment="1" applyProtection="1">
      <alignment horizontal="center" wrapText="1"/>
      <protection hidden="1"/>
    </xf>
    <xf numFmtId="2" fontId="10" fillId="0" borderId="7" xfId="1" applyNumberFormat="1" applyFont="1" applyFill="1" applyBorder="1" applyAlignment="1" applyProtection="1">
      <alignment horizontal="center" vertical="center" wrapText="1"/>
      <protection hidden="1"/>
    </xf>
    <xf numFmtId="49" fontId="10" fillId="3" borderId="6" xfId="2" applyNumberFormat="1" applyFont="1" applyFill="1" applyBorder="1" applyAlignment="1">
      <alignment horizontal="center" wrapText="1"/>
    </xf>
    <xf numFmtId="2" fontId="10" fillId="3" borderId="7" xfId="1" applyNumberFormat="1" applyFont="1" applyFill="1" applyBorder="1" applyAlignment="1" applyProtection="1">
      <alignment horizontal="center" vertical="center" wrapText="1"/>
      <protection hidden="1"/>
    </xf>
    <xf numFmtId="0" fontId="10" fillId="3" borderId="6" xfId="1" applyNumberFormat="1" applyFont="1" applyFill="1" applyBorder="1" applyAlignment="1" applyProtection="1">
      <alignment horizontal="center" vertical="center" wrapText="1"/>
      <protection hidden="1"/>
    </xf>
    <xf numFmtId="0" fontId="10" fillId="3" borderId="6" xfId="3" applyFont="1" applyFill="1" applyBorder="1" applyAlignment="1">
      <alignment horizontal="center" wrapText="1"/>
    </xf>
    <xf numFmtId="49" fontId="10" fillId="3" borderId="6" xfId="0" applyNumberFormat="1" applyFont="1" applyFill="1" applyBorder="1" applyAlignment="1">
      <alignment horizontal="center" wrapText="1"/>
    </xf>
    <xf numFmtId="49" fontId="10" fillId="3" borderId="8" xfId="1" applyNumberFormat="1" applyFont="1" applyFill="1" applyBorder="1" applyAlignment="1" applyProtection="1">
      <alignment horizontal="center" wrapText="1"/>
      <protection hidden="1"/>
    </xf>
    <xf numFmtId="0" fontId="10" fillId="0" borderId="9" xfId="1" applyNumberFormat="1" applyFont="1" applyFill="1" applyBorder="1" applyAlignment="1" applyProtection="1">
      <alignment wrapText="1"/>
      <protection hidden="1"/>
    </xf>
    <xf numFmtId="165" fontId="10" fillId="0" borderId="9" xfId="1" applyNumberFormat="1" applyFont="1" applyFill="1" applyBorder="1" applyAlignment="1" applyProtection="1">
      <alignment horizontal="right" vertical="center" wrapText="1"/>
      <protection hidden="1"/>
    </xf>
    <xf numFmtId="2" fontId="10" fillId="0" borderId="10" xfId="1" applyNumberFormat="1" applyFont="1" applyFill="1" applyBorder="1" applyAlignment="1" applyProtection="1">
      <alignment horizontal="center" vertical="center" wrapText="1"/>
      <protection hidden="1"/>
    </xf>
    <xf numFmtId="4" fontId="10" fillId="3" borderId="1" xfId="1" applyNumberFormat="1" applyFont="1" applyFill="1" applyBorder="1" applyAlignment="1" applyProtection="1">
      <alignment horizontal="right" vertical="center" wrapText="1"/>
      <protection hidden="1"/>
    </xf>
    <xf numFmtId="0" fontId="10" fillId="3" borderId="1" xfId="0" applyFont="1" applyFill="1" applyBorder="1" applyAlignment="1">
      <alignment wrapText="1"/>
    </xf>
    <xf numFmtId="4" fontId="10" fillId="3" borderId="1" xfId="0" applyNumberFormat="1" applyFont="1" applyFill="1" applyBorder="1" applyAlignment="1">
      <alignment horizontal="right" wrapText="1"/>
    </xf>
    <xf numFmtId="0" fontId="7" fillId="0" borderId="0" xfId="1" applyFont="1" applyFill="1" applyAlignment="1">
      <alignment wrapText="1"/>
    </xf>
    <xf numFmtId="0" fontId="5" fillId="0" borderId="0" xfId="0" applyFont="1" applyFill="1" applyAlignment="1">
      <alignment wrapText="1"/>
    </xf>
    <xf numFmtId="0" fontId="7" fillId="0" borderId="0" xfId="1" applyFont="1" applyFill="1" applyAlignment="1">
      <alignment horizontal="left" wrapText="1"/>
    </xf>
    <xf numFmtId="0" fontId="7" fillId="0" borderId="0" xfId="1" applyFont="1" applyFill="1" applyAlignment="1">
      <alignment horizontal="center" wrapText="1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0" fontId="7" fillId="3" borderId="0" xfId="1" applyFont="1" applyFill="1" applyAlignment="1">
      <alignment horizontal="left" wrapText="1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35"/>
  <sheetViews>
    <sheetView showGridLines="0" tabSelected="1" view="pageBreakPreview" topLeftCell="A119" zoomScale="40" zoomScaleSheetLayoutView="40" workbookViewId="0">
      <selection activeCell="F5" sqref="F5"/>
    </sheetView>
  </sheetViews>
  <sheetFormatPr defaultColWidth="9.109375" defaultRowHeight="13.2" x14ac:dyDescent="0.25"/>
  <cols>
    <col min="1" max="1" width="1" style="1" customWidth="1"/>
    <col min="2" max="2" width="26.33203125" style="35" customWidth="1"/>
    <col min="3" max="3" width="52.5546875" style="1" customWidth="1"/>
    <col min="4" max="4" width="20.5546875" style="6" customWidth="1"/>
    <col min="5" max="5" width="19.109375" style="6" customWidth="1"/>
    <col min="6" max="6" width="13" style="1" customWidth="1"/>
    <col min="7" max="219" width="9.109375" style="1" customWidth="1"/>
    <col min="220" max="16384" width="9.109375" style="1"/>
  </cols>
  <sheetData>
    <row r="1" spans="1:6" ht="18" x14ac:dyDescent="0.35">
      <c r="B1" s="59" t="s">
        <v>37</v>
      </c>
      <c r="C1" s="59"/>
      <c r="D1" s="59"/>
      <c r="E1" s="59"/>
      <c r="F1" s="59"/>
    </row>
    <row r="2" spans="1:6" ht="18" x14ac:dyDescent="0.25">
      <c r="A2" s="2"/>
      <c r="B2" s="60" t="s">
        <v>208</v>
      </c>
      <c r="C2" s="60"/>
      <c r="D2" s="60"/>
      <c r="E2" s="60"/>
      <c r="F2" s="60"/>
    </row>
    <row r="3" spans="1:6" ht="18" x14ac:dyDescent="0.25">
      <c r="A3" s="3"/>
      <c r="B3" s="60"/>
      <c r="C3" s="60"/>
      <c r="D3" s="60"/>
      <c r="E3" s="60"/>
      <c r="F3" s="60"/>
    </row>
    <row r="4" spans="1:6" ht="16.2" thickBot="1" x14ac:dyDescent="0.35">
      <c r="A4" s="4"/>
      <c r="B4" s="5"/>
      <c r="C4" s="4"/>
      <c r="E4" s="7"/>
      <c r="F4" s="8" t="s">
        <v>38</v>
      </c>
    </row>
    <row r="5" spans="1:6" ht="259.2" customHeight="1" x14ac:dyDescent="0.25">
      <c r="A5" s="4"/>
      <c r="B5" s="37" t="s">
        <v>36</v>
      </c>
      <c r="C5" s="38" t="s">
        <v>35</v>
      </c>
      <c r="D5" s="38" t="s">
        <v>250</v>
      </c>
      <c r="E5" s="39" t="s">
        <v>251</v>
      </c>
      <c r="F5" s="40" t="s">
        <v>50</v>
      </c>
    </row>
    <row r="6" spans="1:6" ht="15.6" x14ac:dyDescent="0.3">
      <c r="A6" s="36"/>
      <c r="B6" s="41">
        <v>1</v>
      </c>
      <c r="C6" s="9">
        <v>2</v>
      </c>
      <c r="D6" s="9">
        <v>3</v>
      </c>
      <c r="E6" s="10">
        <v>4</v>
      </c>
      <c r="F6" s="42">
        <v>5</v>
      </c>
    </row>
    <row r="7" spans="1:6" ht="15.6" x14ac:dyDescent="0.25">
      <c r="A7" s="36"/>
      <c r="B7" s="41" t="s">
        <v>174</v>
      </c>
      <c r="C7" s="11" t="s">
        <v>34</v>
      </c>
      <c r="D7" s="12">
        <f>D8+D11+D14+D23+D25+D27+D30+D35+D38+D43+D48+D54</f>
        <v>281759210</v>
      </c>
      <c r="E7" s="12">
        <f>E8+E11+E14+E23+E25+E27+E30+E35+E38+E43+E48+E54</f>
        <v>294883243.94</v>
      </c>
      <c r="F7" s="43">
        <f t="shared" ref="F7:F22" si="0">E7/D7%</f>
        <v>104.65788995504353</v>
      </c>
    </row>
    <row r="8" spans="1:6" ht="15.6" x14ac:dyDescent="0.25">
      <c r="A8" s="36"/>
      <c r="B8" s="41" t="s">
        <v>175</v>
      </c>
      <c r="C8" s="11" t="s">
        <v>33</v>
      </c>
      <c r="D8" s="12">
        <f>D10</f>
        <v>152029930</v>
      </c>
      <c r="E8" s="12">
        <f>E10</f>
        <v>164055000</v>
      </c>
      <c r="F8" s="43">
        <f t="shared" si="0"/>
        <v>107.90967278614151</v>
      </c>
    </row>
    <row r="9" spans="1:6" ht="15.6" x14ac:dyDescent="0.25">
      <c r="A9" s="36"/>
      <c r="B9" s="41" t="s">
        <v>176</v>
      </c>
      <c r="C9" s="11" t="s">
        <v>32</v>
      </c>
      <c r="D9" s="12">
        <f>D8</f>
        <v>152029930</v>
      </c>
      <c r="E9" s="12">
        <f>E8</f>
        <v>164055000</v>
      </c>
      <c r="F9" s="43">
        <f t="shared" si="0"/>
        <v>107.90967278614151</v>
      </c>
    </row>
    <row r="10" spans="1:6" ht="140.4" x14ac:dyDescent="0.25">
      <c r="A10" s="36"/>
      <c r="B10" s="41" t="s">
        <v>177</v>
      </c>
      <c r="C10" s="11" t="s">
        <v>31</v>
      </c>
      <c r="D10" s="12">
        <v>152029930</v>
      </c>
      <c r="E10" s="13">
        <v>164055000</v>
      </c>
      <c r="F10" s="43">
        <f t="shared" si="0"/>
        <v>107.90967278614151</v>
      </c>
    </row>
    <row r="11" spans="1:6" ht="46.8" x14ac:dyDescent="0.25">
      <c r="A11" s="36"/>
      <c r="B11" s="41" t="s">
        <v>178</v>
      </c>
      <c r="C11" s="11" t="s">
        <v>30</v>
      </c>
      <c r="D11" s="12">
        <f>D12</f>
        <v>18992880</v>
      </c>
      <c r="E11" s="12">
        <f>E12</f>
        <v>18992880</v>
      </c>
      <c r="F11" s="43">
        <f t="shared" si="0"/>
        <v>100</v>
      </c>
    </row>
    <row r="12" spans="1:6" ht="46.8" x14ac:dyDescent="0.25">
      <c r="A12" s="36"/>
      <c r="B12" s="41" t="s">
        <v>179</v>
      </c>
      <c r="C12" s="11" t="s">
        <v>29</v>
      </c>
      <c r="D12" s="12">
        <f>D13</f>
        <v>18992880</v>
      </c>
      <c r="E12" s="12">
        <f>E13</f>
        <v>18992880</v>
      </c>
      <c r="F12" s="43">
        <f t="shared" si="0"/>
        <v>100</v>
      </c>
    </row>
    <row r="13" spans="1:6" ht="93.6" x14ac:dyDescent="0.25">
      <c r="A13" s="36"/>
      <c r="B13" s="41" t="s">
        <v>180</v>
      </c>
      <c r="C13" s="11" t="s">
        <v>28</v>
      </c>
      <c r="D13" s="12">
        <v>18992880</v>
      </c>
      <c r="E13" s="12">
        <v>18992880</v>
      </c>
      <c r="F13" s="43">
        <f t="shared" si="0"/>
        <v>100</v>
      </c>
    </row>
    <row r="14" spans="1:6" ht="15.6" x14ac:dyDescent="0.25">
      <c r="A14" s="36"/>
      <c r="B14" s="41" t="s">
        <v>181</v>
      </c>
      <c r="C14" s="11" t="s">
        <v>27</v>
      </c>
      <c r="D14" s="14">
        <f>D15+D17+D19+D21</f>
        <v>27231000</v>
      </c>
      <c r="E14" s="14">
        <f>E15+E17+E19+E21</f>
        <v>27249000</v>
      </c>
      <c r="F14" s="43">
        <f>E14/D14%</f>
        <v>100.06610113473614</v>
      </c>
    </row>
    <row r="15" spans="1:6" ht="15.6" x14ac:dyDescent="0.25">
      <c r="A15" s="36"/>
      <c r="B15" s="41" t="s">
        <v>182</v>
      </c>
      <c r="C15" s="15" t="s">
        <v>61</v>
      </c>
      <c r="D15" s="12">
        <f>D16</f>
        <v>10066000</v>
      </c>
      <c r="E15" s="12">
        <f>E16</f>
        <v>10066000</v>
      </c>
      <c r="F15" s="43">
        <f>E15/D15%</f>
        <v>100</v>
      </c>
    </row>
    <row r="16" spans="1:6" ht="78" x14ac:dyDescent="0.25">
      <c r="A16" s="36"/>
      <c r="B16" s="41" t="s">
        <v>183</v>
      </c>
      <c r="C16" s="16" t="s">
        <v>62</v>
      </c>
      <c r="D16" s="12">
        <v>10066000</v>
      </c>
      <c r="E16" s="12">
        <f>D16</f>
        <v>10066000</v>
      </c>
      <c r="F16" s="43">
        <f t="shared" ref="F16" si="1">E16/D16%</f>
        <v>100</v>
      </c>
    </row>
    <row r="17" spans="1:6" ht="31.2" x14ac:dyDescent="0.25">
      <c r="A17" s="36"/>
      <c r="B17" s="41" t="s">
        <v>184</v>
      </c>
      <c r="C17" s="11" t="s">
        <v>26</v>
      </c>
      <c r="D17" s="12">
        <f>D18</f>
        <v>60000</v>
      </c>
      <c r="E17" s="13">
        <f>E18</f>
        <v>30000</v>
      </c>
      <c r="F17" s="43">
        <f>E17/D17%</f>
        <v>50</v>
      </c>
    </row>
    <row r="18" spans="1:6" ht="62.4" x14ac:dyDescent="0.25">
      <c r="A18" s="36"/>
      <c r="B18" s="41" t="s">
        <v>185</v>
      </c>
      <c r="C18" s="11" t="s">
        <v>25</v>
      </c>
      <c r="D18" s="12">
        <v>60000</v>
      </c>
      <c r="E18" s="13">
        <v>30000</v>
      </c>
      <c r="F18" s="43">
        <f t="shared" si="0"/>
        <v>50</v>
      </c>
    </row>
    <row r="19" spans="1:6" ht="15.6" x14ac:dyDescent="0.25">
      <c r="A19" s="36"/>
      <c r="B19" s="41" t="s">
        <v>186</v>
      </c>
      <c r="C19" s="11" t="s">
        <v>24</v>
      </c>
      <c r="D19" s="12">
        <f>D20</f>
        <v>14300000</v>
      </c>
      <c r="E19" s="12">
        <f>E20</f>
        <v>14348000</v>
      </c>
      <c r="F19" s="43">
        <f t="shared" si="0"/>
        <v>100.33566433566433</v>
      </c>
    </row>
    <row r="20" spans="1:6" ht="62.4" x14ac:dyDescent="0.25">
      <c r="A20" s="36"/>
      <c r="B20" s="41" t="s">
        <v>187</v>
      </c>
      <c r="C20" s="11" t="s">
        <v>23</v>
      </c>
      <c r="D20" s="12">
        <v>14300000</v>
      </c>
      <c r="E20" s="12">
        <v>14348000</v>
      </c>
      <c r="F20" s="43">
        <f t="shared" si="0"/>
        <v>100.33566433566433</v>
      </c>
    </row>
    <row r="21" spans="1:6" ht="31.2" x14ac:dyDescent="0.25">
      <c r="A21" s="36"/>
      <c r="B21" s="41" t="s">
        <v>188</v>
      </c>
      <c r="C21" s="11" t="s">
        <v>22</v>
      </c>
      <c r="D21" s="12">
        <f>D22</f>
        <v>2805000</v>
      </c>
      <c r="E21" s="12">
        <f>E22</f>
        <v>2805000</v>
      </c>
      <c r="F21" s="43">
        <f t="shared" si="0"/>
        <v>100</v>
      </c>
    </row>
    <row r="22" spans="1:6" ht="46.8" x14ac:dyDescent="0.25">
      <c r="A22" s="36"/>
      <c r="B22" s="41" t="s">
        <v>189</v>
      </c>
      <c r="C22" s="11" t="s">
        <v>74</v>
      </c>
      <c r="D22" s="12">
        <v>2805000</v>
      </c>
      <c r="E22" s="12">
        <f>D22</f>
        <v>2805000</v>
      </c>
      <c r="F22" s="43">
        <f t="shared" si="0"/>
        <v>100</v>
      </c>
    </row>
    <row r="23" spans="1:6" ht="62.4" x14ac:dyDescent="0.25">
      <c r="A23" s="36"/>
      <c r="B23" s="41" t="s">
        <v>190</v>
      </c>
      <c r="C23" s="16" t="s">
        <v>63</v>
      </c>
      <c r="D23" s="12">
        <f>D24</f>
        <v>8149000</v>
      </c>
      <c r="E23" s="12">
        <f>E24</f>
        <v>7497000</v>
      </c>
      <c r="F23" s="43">
        <f>E23/D23%</f>
        <v>91.999018284452077</v>
      </c>
    </row>
    <row r="24" spans="1:6" ht="62.4" x14ac:dyDescent="0.25">
      <c r="A24" s="36"/>
      <c r="B24" s="41" t="s">
        <v>191</v>
      </c>
      <c r="C24" s="16" t="s">
        <v>63</v>
      </c>
      <c r="D24" s="12">
        <v>8149000</v>
      </c>
      <c r="E24" s="12">
        <v>7497000</v>
      </c>
      <c r="F24" s="43">
        <f>E24/D24%</f>
        <v>91.999018284452077</v>
      </c>
    </row>
    <row r="25" spans="1:6" ht="46.8" x14ac:dyDescent="0.25">
      <c r="A25" s="36"/>
      <c r="B25" s="41" t="s">
        <v>192</v>
      </c>
      <c r="C25" s="16" t="s">
        <v>64</v>
      </c>
      <c r="D25" s="12">
        <f>D26</f>
        <v>32711750</v>
      </c>
      <c r="E25" s="12">
        <f>E26</f>
        <v>31258000</v>
      </c>
      <c r="F25" s="43">
        <f>E25/D25%</f>
        <v>95.55587823947053</v>
      </c>
    </row>
    <row r="26" spans="1:6" ht="46.8" x14ac:dyDescent="0.25">
      <c r="A26" s="36"/>
      <c r="B26" s="41" t="s">
        <v>193</v>
      </c>
      <c r="C26" s="16" t="s">
        <v>64</v>
      </c>
      <c r="D26" s="12">
        <v>32711750</v>
      </c>
      <c r="E26" s="12">
        <v>31258000</v>
      </c>
      <c r="F26" s="43">
        <f>E26/D26%</f>
        <v>95.55587823947053</v>
      </c>
    </row>
    <row r="27" spans="1:6" ht="15.6" x14ac:dyDescent="0.25">
      <c r="A27" s="36"/>
      <c r="B27" s="41" t="s">
        <v>194</v>
      </c>
      <c r="C27" s="11" t="s">
        <v>21</v>
      </c>
      <c r="D27" s="12">
        <f>D28</f>
        <v>4258000</v>
      </c>
      <c r="E27" s="12">
        <f>E28</f>
        <v>4663000</v>
      </c>
      <c r="F27" s="43">
        <f>E27/D27%</f>
        <v>109.51150775011743</v>
      </c>
    </row>
    <row r="28" spans="1:6" ht="46.8" x14ac:dyDescent="0.25">
      <c r="A28" s="36"/>
      <c r="B28" s="41" t="s">
        <v>195</v>
      </c>
      <c r="C28" s="11" t="s">
        <v>20</v>
      </c>
      <c r="D28" s="12">
        <f>D29</f>
        <v>4258000</v>
      </c>
      <c r="E28" s="12">
        <f>E29</f>
        <v>4663000</v>
      </c>
      <c r="F28" s="43">
        <f t="shared" ref="F28:F46" si="2">E28/D28%</f>
        <v>109.51150775011743</v>
      </c>
    </row>
    <row r="29" spans="1:6" ht="109.2" x14ac:dyDescent="0.25">
      <c r="A29" s="36"/>
      <c r="B29" s="41" t="s">
        <v>196</v>
      </c>
      <c r="C29" s="11" t="s">
        <v>19</v>
      </c>
      <c r="D29" s="12">
        <v>4258000</v>
      </c>
      <c r="E29" s="12">
        <v>4663000</v>
      </c>
      <c r="F29" s="43">
        <f t="shared" si="2"/>
        <v>109.51150775011743</v>
      </c>
    </row>
    <row r="30" spans="1:6" ht="46.8" x14ac:dyDescent="0.25">
      <c r="A30" s="36"/>
      <c r="B30" s="41" t="s">
        <v>172</v>
      </c>
      <c r="C30" s="11" t="s">
        <v>18</v>
      </c>
      <c r="D30" s="12">
        <f>D31+D33+D34</f>
        <v>28043140</v>
      </c>
      <c r="E30" s="12">
        <f>E31+E33+E34</f>
        <v>28043140</v>
      </c>
      <c r="F30" s="43">
        <f t="shared" si="2"/>
        <v>99.999999999999986</v>
      </c>
    </row>
    <row r="31" spans="1:6" ht="109.2" x14ac:dyDescent="0.25">
      <c r="A31" s="36"/>
      <c r="B31" s="41" t="s">
        <v>173</v>
      </c>
      <c r="C31" s="11" t="s">
        <v>17</v>
      </c>
      <c r="D31" s="12">
        <f>D32</f>
        <v>27595000</v>
      </c>
      <c r="E31" s="12">
        <f>E32</f>
        <v>27595000</v>
      </c>
      <c r="F31" s="43">
        <f t="shared" si="2"/>
        <v>100</v>
      </c>
    </row>
    <row r="32" spans="1:6" ht="109.2" x14ac:dyDescent="0.25">
      <c r="A32" s="36"/>
      <c r="B32" s="41" t="s">
        <v>197</v>
      </c>
      <c r="C32" s="11" t="s">
        <v>78</v>
      </c>
      <c r="D32" s="12">
        <v>27595000</v>
      </c>
      <c r="E32" s="12">
        <v>27595000</v>
      </c>
      <c r="F32" s="43">
        <f t="shared" si="2"/>
        <v>100</v>
      </c>
    </row>
    <row r="33" spans="1:6" ht="93.6" x14ac:dyDescent="0.25">
      <c r="A33" s="36"/>
      <c r="B33" s="41" t="s">
        <v>73</v>
      </c>
      <c r="C33" s="11" t="s">
        <v>79</v>
      </c>
      <c r="D33" s="12">
        <v>438140</v>
      </c>
      <c r="E33" s="13">
        <v>438140</v>
      </c>
      <c r="F33" s="43">
        <f t="shared" si="2"/>
        <v>100.00000000000001</v>
      </c>
    </row>
    <row r="34" spans="1:6" ht="109.2" x14ac:dyDescent="0.25">
      <c r="A34" s="36"/>
      <c r="B34" s="41" t="s">
        <v>198</v>
      </c>
      <c r="C34" s="11" t="s">
        <v>80</v>
      </c>
      <c r="D34" s="12">
        <v>10000</v>
      </c>
      <c r="E34" s="13">
        <v>10000</v>
      </c>
      <c r="F34" s="43">
        <f t="shared" si="2"/>
        <v>100</v>
      </c>
    </row>
    <row r="35" spans="1:6" ht="31.2" x14ac:dyDescent="0.25">
      <c r="A35" s="36"/>
      <c r="B35" s="41" t="s">
        <v>199</v>
      </c>
      <c r="C35" s="11" t="s">
        <v>16</v>
      </c>
      <c r="D35" s="12">
        <f>D36</f>
        <v>25580</v>
      </c>
      <c r="E35" s="12">
        <f>E36</f>
        <v>25580</v>
      </c>
      <c r="F35" s="43">
        <f t="shared" si="2"/>
        <v>100</v>
      </c>
    </row>
    <row r="36" spans="1:6" ht="31.2" x14ac:dyDescent="0.25">
      <c r="A36" s="36"/>
      <c r="B36" s="41" t="s">
        <v>200</v>
      </c>
      <c r="C36" s="11" t="s">
        <v>15</v>
      </c>
      <c r="D36" s="12">
        <f>D37</f>
        <v>25580</v>
      </c>
      <c r="E36" s="12">
        <f>E37</f>
        <v>25580</v>
      </c>
      <c r="F36" s="43">
        <f t="shared" si="2"/>
        <v>100</v>
      </c>
    </row>
    <row r="37" spans="1:6" ht="62.4" x14ac:dyDescent="0.25">
      <c r="A37" s="36"/>
      <c r="B37" s="41" t="s">
        <v>203</v>
      </c>
      <c r="C37" s="11" t="s">
        <v>14</v>
      </c>
      <c r="D37" s="13">
        <v>25580</v>
      </c>
      <c r="E37" s="13">
        <v>25580</v>
      </c>
      <c r="F37" s="43">
        <f>E37/D36%</f>
        <v>100</v>
      </c>
    </row>
    <row r="38" spans="1:6" ht="46.8" x14ac:dyDescent="0.25">
      <c r="A38" s="36"/>
      <c r="B38" s="41" t="s">
        <v>204</v>
      </c>
      <c r="C38" s="11" t="s">
        <v>13</v>
      </c>
      <c r="D38" s="12">
        <f>D39+D41</f>
        <v>7110930</v>
      </c>
      <c r="E38" s="12">
        <f>E39+E41</f>
        <v>7616199.9900000002</v>
      </c>
      <c r="F38" s="43">
        <f>E38/D38%</f>
        <v>107.10554020360206</v>
      </c>
    </row>
    <row r="39" spans="1:6" ht="15.6" x14ac:dyDescent="0.25">
      <c r="A39" s="36"/>
      <c r="B39" s="41" t="s">
        <v>202</v>
      </c>
      <c r="C39" s="11" t="s">
        <v>12</v>
      </c>
      <c r="D39" s="12">
        <f>D40</f>
        <v>7110930</v>
      </c>
      <c r="E39" s="13">
        <f>E40</f>
        <v>7110930</v>
      </c>
      <c r="F39" s="43">
        <f t="shared" si="2"/>
        <v>100</v>
      </c>
    </row>
    <row r="40" spans="1:6" ht="46.8" x14ac:dyDescent="0.25">
      <c r="A40" s="36"/>
      <c r="B40" s="41" t="s">
        <v>201</v>
      </c>
      <c r="C40" s="11" t="s">
        <v>69</v>
      </c>
      <c r="D40" s="12">
        <v>7110930</v>
      </c>
      <c r="E40" s="12">
        <v>7110930</v>
      </c>
      <c r="F40" s="43">
        <f t="shared" si="2"/>
        <v>100</v>
      </c>
    </row>
    <row r="41" spans="1:6" ht="15.6" x14ac:dyDescent="0.25">
      <c r="A41" s="36"/>
      <c r="B41" s="41" t="s">
        <v>205</v>
      </c>
      <c r="C41" s="11" t="s">
        <v>11</v>
      </c>
      <c r="D41" s="12">
        <f>D42</f>
        <v>0</v>
      </c>
      <c r="E41" s="13">
        <f>E42</f>
        <v>505269.99</v>
      </c>
      <c r="F41" s="43">
        <v>0</v>
      </c>
    </row>
    <row r="42" spans="1:6" ht="31.2" x14ac:dyDescent="0.25">
      <c r="A42" s="36"/>
      <c r="B42" s="41" t="s">
        <v>206</v>
      </c>
      <c r="C42" s="11" t="s">
        <v>70</v>
      </c>
      <c r="D42" s="12">
        <v>0</v>
      </c>
      <c r="E42" s="13">
        <v>505269.99</v>
      </c>
      <c r="F42" s="43">
        <v>0</v>
      </c>
    </row>
    <row r="43" spans="1:6" ht="31.2" x14ac:dyDescent="0.25">
      <c r="A43" s="36"/>
      <c r="B43" s="41" t="s">
        <v>207</v>
      </c>
      <c r="C43" s="17" t="s">
        <v>10</v>
      </c>
      <c r="D43" s="14">
        <f>D44+D45+D46+D47</f>
        <v>1100000</v>
      </c>
      <c r="E43" s="14">
        <f>E44+E45+E46+E47</f>
        <v>2373672.94</v>
      </c>
      <c r="F43" s="43">
        <f t="shared" si="2"/>
        <v>215.7884490909091</v>
      </c>
    </row>
    <row r="44" spans="1:6" ht="109.2" x14ac:dyDescent="0.3">
      <c r="A44" s="36"/>
      <c r="B44" s="44" t="s">
        <v>72</v>
      </c>
      <c r="C44" s="18" t="s">
        <v>65</v>
      </c>
      <c r="D44" s="14">
        <v>232776</v>
      </c>
      <c r="E44" s="14">
        <v>354696</v>
      </c>
      <c r="F44" s="43">
        <f t="shared" si="2"/>
        <v>152.37653366326424</v>
      </c>
    </row>
    <row r="45" spans="1:6" ht="124.8" x14ac:dyDescent="0.3">
      <c r="A45" s="36"/>
      <c r="B45" s="44" t="s">
        <v>209</v>
      </c>
      <c r="C45" s="18" t="s">
        <v>210</v>
      </c>
      <c r="D45" s="14">
        <v>0</v>
      </c>
      <c r="E45" s="14">
        <v>789000</v>
      </c>
      <c r="F45" s="43">
        <v>0</v>
      </c>
    </row>
    <row r="46" spans="1:6" ht="78" x14ac:dyDescent="0.3">
      <c r="A46" s="36"/>
      <c r="B46" s="44" t="s">
        <v>71</v>
      </c>
      <c r="C46" s="18" t="s">
        <v>68</v>
      </c>
      <c r="D46" s="14">
        <v>867224</v>
      </c>
      <c r="E46" s="19">
        <v>695976.94</v>
      </c>
      <c r="F46" s="43">
        <f t="shared" si="2"/>
        <v>80.253422414508819</v>
      </c>
    </row>
    <row r="47" spans="1:6" ht="109.2" x14ac:dyDescent="0.3">
      <c r="A47" s="36"/>
      <c r="B47" s="44" t="s">
        <v>211</v>
      </c>
      <c r="C47" s="18" t="s">
        <v>212</v>
      </c>
      <c r="D47" s="14">
        <v>0</v>
      </c>
      <c r="E47" s="19">
        <v>534000</v>
      </c>
      <c r="F47" s="43">
        <v>0</v>
      </c>
    </row>
    <row r="48" spans="1:6" ht="15.6" x14ac:dyDescent="0.25">
      <c r="A48" s="36"/>
      <c r="B48" s="46" t="s">
        <v>123</v>
      </c>
      <c r="C48" s="11" t="s">
        <v>9</v>
      </c>
      <c r="D48" s="12">
        <f>D49+D50+D51+D52+D53</f>
        <v>800000</v>
      </c>
      <c r="E48" s="12">
        <f>E49+E50+E51+E52+E53</f>
        <v>1807771.01</v>
      </c>
      <c r="F48" s="43">
        <f>E48/D48%</f>
        <v>225.97137624999999</v>
      </c>
    </row>
    <row r="49" spans="1:6" ht="46.8" x14ac:dyDescent="0.3">
      <c r="A49" s="36"/>
      <c r="B49" s="47" t="s">
        <v>55</v>
      </c>
      <c r="C49" s="20" t="s">
        <v>51</v>
      </c>
      <c r="D49" s="12">
        <v>550000</v>
      </c>
      <c r="E49" s="13">
        <v>1033154.18</v>
      </c>
      <c r="F49" s="43">
        <f t="shared" ref="F49:F50" si="3">E49/D49%</f>
        <v>187.84621454545456</v>
      </c>
    </row>
    <row r="50" spans="1:6" ht="140.4" x14ac:dyDescent="0.3">
      <c r="A50" s="36"/>
      <c r="B50" s="47" t="s">
        <v>52</v>
      </c>
      <c r="C50" s="20" t="s">
        <v>53</v>
      </c>
      <c r="D50" s="12">
        <v>250000</v>
      </c>
      <c r="E50" s="13">
        <v>255854.36</v>
      </c>
      <c r="F50" s="43">
        <f t="shared" si="3"/>
        <v>102.34174399999999</v>
      </c>
    </row>
    <row r="51" spans="1:6" ht="62.4" x14ac:dyDescent="0.3">
      <c r="A51" s="36"/>
      <c r="B51" s="47" t="s">
        <v>66</v>
      </c>
      <c r="C51" s="20" t="s">
        <v>67</v>
      </c>
      <c r="D51" s="12">
        <v>0</v>
      </c>
      <c r="E51" s="13">
        <v>114795.03</v>
      </c>
      <c r="F51" s="43">
        <v>0</v>
      </c>
    </row>
    <row r="52" spans="1:6" ht="171.6" x14ac:dyDescent="0.3">
      <c r="A52" s="36"/>
      <c r="B52" s="47" t="s">
        <v>54</v>
      </c>
      <c r="C52" s="20" t="s">
        <v>81</v>
      </c>
      <c r="D52" s="12">
        <v>0</v>
      </c>
      <c r="E52" s="13">
        <v>399778.44</v>
      </c>
      <c r="F52" s="43">
        <v>0</v>
      </c>
    </row>
    <row r="53" spans="1:6" ht="124.8" x14ac:dyDescent="0.3">
      <c r="A53" s="36"/>
      <c r="B53" s="47" t="s">
        <v>213</v>
      </c>
      <c r="C53" s="20" t="s">
        <v>214</v>
      </c>
      <c r="D53" s="12">
        <v>0</v>
      </c>
      <c r="E53" s="13">
        <v>4189</v>
      </c>
      <c r="F53" s="43">
        <v>0</v>
      </c>
    </row>
    <row r="54" spans="1:6" ht="15.6" x14ac:dyDescent="0.3">
      <c r="A54" s="36"/>
      <c r="B54" s="47" t="s">
        <v>75</v>
      </c>
      <c r="C54" s="21" t="s">
        <v>76</v>
      </c>
      <c r="D54" s="12">
        <f>D55</f>
        <v>1307000</v>
      </c>
      <c r="E54" s="12">
        <f>E55</f>
        <v>1302000</v>
      </c>
      <c r="F54" s="43">
        <f>E54/D54%</f>
        <v>99.617444529456776</v>
      </c>
    </row>
    <row r="55" spans="1:6" ht="15.6" x14ac:dyDescent="0.3">
      <c r="A55" s="36"/>
      <c r="B55" s="47" t="s">
        <v>77</v>
      </c>
      <c r="C55" s="21" t="s">
        <v>76</v>
      </c>
      <c r="D55" s="12">
        <v>1307000</v>
      </c>
      <c r="E55" s="13">
        <v>1302000</v>
      </c>
      <c r="F55" s="43">
        <f>E55/D55%</f>
        <v>99.617444529456776</v>
      </c>
    </row>
    <row r="56" spans="1:6" ht="15.6" x14ac:dyDescent="0.25">
      <c r="A56" s="36"/>
      <c r="B56" s="46" t="s">
        <v>124</v>
      </c>
      <c r="C56" s="17" t="s">
        <v>8</v>
      </c>
      <c r="D56" s="14">
        <f>D57+D123+D126</f>
        <v>1381642778.6099999</v>
      </c>
      <c r="E56" s="14">
        <f>E57+E123+E126</f>
        <v>1382305677.6199999</v>
      </c>
      <c r="F56" s="45">
        <f t="shared" ref="F56:F59" si="4">E56/D56%</f>
        <v>100.04797904496465</v>
      </c>
    </row>
    <row r="57" spans="1:6" ht="46.8" x14ac:dyDescent="0.25">
      <c r="A57" s="36"/>
      <c r="B57" s="46" t="s">
        <v>125</v>
      </c>
      <c r="C57" s="17" t="s">
        <v>7</v>
      </c>
      <c r="D57" s="14">
        <f>D58+D60+D77+D114</f>
        <v>1387476121.73</v>
      </c>
      <c r="E57" s="14">
        <f>E58+E60+E77+E114</f>
        <v>1387476121.73</v>
      </c>
      <c r="F57" s="45">
        <f t="shared" si="4"/>
        <v>100</v>
      </c>
    </row>
    <row r="58" spans="1:6" ht="31.2" x14ac:dyDescent="0.25">
      <c r="A58" s="36"/>
      <c r="B58" s="41" t="s">
        <v>126</v>
      </c>
      <c r="C58" s="17" t="s">
        <v>6</v>
      </c>
      <c r="D58" s="14">
        <v>234226000</v>
      </c>
      <c r="E58" s="14">
        <v>234226000</v>
      </c>
      <c r="F58" s="45">
        <f t="shared" si="4"/>
        <v>100</v>
      </c>
    </row>
    <row r="59" spans="1:6" ht="31.2" x14ac:dyDescent="0.25">
      <c r="A59" s="36"/>
      <c r="B59" s="41" t="s">
        <v>127</v>
      </c>
      <c r="C59" s="17" t="s">
        <v>82</v>
      </c>
      <c r="D59" s="14">
        <v>234226000</v>
      </c>
      <c r="E59" s="14">
        <f>D59</f>
        <v>234226000</v>
      </c>
      <c r="F59" s="45">
        <f t="shared" si="4"/>
        <v>100</v>
      </c>
    </row>
    <row r="60" spans="1:6" ht="46.8" x14ac:dyDescent="0.3">
      <c r="A60" s="36"/>
      <c r="B60" s="48" t="s">
        <v>45</v>
      </c>
      <c r="C60" s="22" t="s">
        <v>39</v>
      </c>
      <c r="D60" s="14">
        <f>D61+D62+D63+D64+D65+D66+D67+D68</f>
        <v>464965535.34000003</v>
      </c>
      <c r="E60" s="14">
        <f>SUM(E61:E68)</f>
        <v>464965535.34000003</v>
      </c>
      <c r="F60" s="45">
        <v>100</v>
      </c>
    </row>
    <row r="61" spans="1:6" ht="109.2" x14ac:dyDescent="0.3">
      <c r="A61" s="36"/>
      <c r="B61" s="41" t="s">
        <v>128</v>
      </c>
      <c r="C61" s="23" t="s">
        <v>116</v>
      </c>
      <c r="D61" s="14">
        <v>48127705.340000004</v>
      </c>
      <c r="E61" s="14">
        <f>D61</f>
        <v>48127705.340000004</v>
      </c>
      <c r="F61" s="45">
        <v>100</v>
      </c>
    </row>
    <row r="62" spans="1:6" ht="62.4" x14ac:dyDescent="0.25">
      <c r="A62" s="36"/>
      <c r="B62" s="41" t="s">
        <v>129</v>
      </c>
      <c r="C62" s="17" t="s">
        <v>83</v>
      </c>
      <c r="D62" s="14">
        <v>1445920.75</v>
      </c>
      <c r="E62" s="14">
        <v>1445920.75</v>
      </c>
      <c r="F62" s="45">
        <f t="shared" ref="F62:F114" si="5">E62/D62%</f>
        <v>100</v>
      </c>
    </row>
    <row r="63" spans="1:6" ht="46.8" x14ac:dyDescent="0.25">
      <c r="A63" s="36"/>
      <c r="B63" s="41" t="s">
        <v>218</v>
      </c>
      <c r="C63" s="24" t="s">
        <v>219</v>
      </c>
      <c r="D63" s="14">
        <v>10204820</v>
      </c>
      <c r="E63" s="14">
        <v>10204820</v>
      </c>
      <c r="F63" s="45">
        <f t="shared" si="5"/>
        <v>100</v>
      </c>
    </row>
    <row r="64" spans="1:6" ht="31.2" x14ac:dyDescent="0.25">
      <c r="A64" s="36"/>
      <c r="B64" s="41" t="s">
        <v>130</v>
      </c>
      <c r="C64" s="24" t="s">
        <v>215</v>
      </c>
      <c r="D64" s="14">
        <v>423586.74</v>
      </c>
      <c r="E64" s="14">
        <v>423586.74</v>
      </c>
      <c r="F64" s="45">
        <f t="shared" si="5"/>
        <v>100</v>
      </c>
    </row>
    <row r="65" spans="1:6" ht="78" x14ac:dyDescent="0.3">
      <c r="A65" s="36"/>
      <c r="B65" s="41" t="s">
        <v>131</v>
      </c>
      <c r="C65" s="25" t="s">
        <v>56</v>
      </c>
      <c r="D65" s="14">
        <v>17131300.699999999</v>
      </c>
      <c r="E65" s="14">
        <v>17131300.699999999</v>
      </c>
      <c r="F65" s="45">
        <f t="shared" si="5"/>
        <v>100</v>
      </c>
    </row>
    <row r="66" spans="1:6" ht="62.4" x14ac:dyDescent="0.3">
      <c r="A66" s="36"/>
      <c r="B66" s="41" t="s">
        <v>132</v>
      </c>
      <c r="C66" s="23" t="s">
        <v>57</v>
      </c>
      <c r="D66" s="14">
        <v>101212349.23</v>
      </c>
      <c r="E66" s="14">
        <v>101212349.23</v>
      </c>
      <c r="F66" s="45">
        <f t="shared" si="5"/>
        <v>100</v>
      </c>
    </row>
    <row r="67" spans="1:6" ht="46.8" x14ac:dyDescent="0.3">
      <c r="A67" s="36"/>
      <c r="B67" s="41" t="s">
        <v>216</v>
      </c>
      <c r="C67" s="23" t="s">
        <v>217</v>
      </c>
      <c r="D67" s="14">
        <v>163764421.06</v>
      </c>
      <c r="E67" s="14">
        <v>163764421.06</v>
      </c>
      <c r="F67" s="45">
        <f t="shared" si="5"/>
        <v>100</v>
      </c>
    </row>
    <row r="68" spans="1:6" ht="31.2" x14ac:dyDescent="0.25">
      <c r="A68" s="36"/>
      <c r="B68" s="41" t="s">
        <v>133</v>
      </c>
      <c r="C68" s="17" t="s">
        <v>84</v>
      </c>
      <c r="D68" s="14">
        <f>D69+D70+D71+D72+D73+D74+D75+D76</f>
        <v>122655431.52000001</v>
      </c>
      <c r="E68" s="14">
        <f t="shared" ref="E68:E120" si="6">D68</f>
        <v>122655431.52000001</v>
      </c>
      <c r="F68" s="45">
        <f t="shared" si="5"/>
        <v>100</v>
      </c>
    </row>
    <row r="69" spans="1:6" ht="46.8" x14ac:dyDescent="0.25">
      <c r="A69" s="36"/>
      <c r="B69" s="41" t="s">
        <v>230</v>
      </c>
      <c r="C69" s="17" t="s">
        <v>231</v>
      </c>
      <c r="D69" s="14">
        <v>68927951.200000003</v>
      </c>
      <c r="E69" s="14">
        <v>68927951.200000003</v>
      </c>
      <c r="F69" s="45">
        <f t="shared" si="5"/>
        <v>100</v>
      </c>
    </row>
    <row r="70" spans="1:6" ht="46.8" x14ac:dyDescent="0.25">
      <c r="A70" s="36"/>
      <c r="B70" s="41" t="s">
        <v>220</v>
      </c>
      <c r="C70" s="17" t="s">
        <v>221</v>
      </c>
      <c r="D70" s="14">
        <v>3675155.06</v>
      </c>
      <c r="E70" s="14">
        <v>3675155.06</v>
      </c>
      <c r="F70" s="45">
        <f t="shared" ref="F70:F76" si="7">E70/D70%</f>
        <v>100</v>
      </c>
    </row>
    <row r="71" spans="1:6" ht="46.8" x14ac:dyDescent="0.25">
      <c r="A71" s="36"/>
      <c r="B71" s="41" t="s">
        <v>134</v>
      </c>
      <c r="C71" s="17" t="s">
        <v>41</v>
      </c>
      <c r="D71" s="14">
        <v>100000</v>
      </c>
      <c r="E71" s="14">
        <f t="shared" si="6"/>
        <v>100000</v>
      </c>
      <c r="F71" s="45">
        <f t="shared" si="7"/>
        <v>100</v>
      </c>
    </row>
    <row r="72" spans="1:6" ht="46.8" x14ac:dyDescent="0.25">
      <c r="A72" s="36"/>
      <c r="B72" s="41" t="s">
        <v>135</v>
      </c>
      <c r="C72" s="17" t="s">
        <v>42</v>
      </c>
      <c r="D72" s="14">
        <v>12335049.460000001</v>
      </c>
      <c r="E72" s="14">
        <f t="shared" si="6"/>
        <v>12335049.460000001</v>
      </c>
      <c r="F72" s="45">
        <f t="shared" si="7"/>
        <v>100</v>
      </c>
    </row>
    <row r="73" spans="1:6" ht="31.2" x14ac:dyDescent="0.25">
      <c r="A73" s="36"/>
      <c r="B73" s="41" t="s">
        <v>222</v>
      </c>
      <c r="C73" s="17" t="s">
        <v>223</v>
      </c>
      <c r="D73" s="14">
        <v>4292439.5</v>
      </c>
      <c r="E73" s="14">
        <v>4292439.5</v>
      </c>
      <c r="F73" s="45">
        <f t="shared" si="7"/>
        <v>100.00000000000001</v>
      </c>
    </row>
    <row r="74" spans="1:6" ht="62.4" x14ac:dyDescent="0.25">
      <c r="A74" s="36"/>
      <c r="B74" s="41" t="s">
        <v>227</v>
      </c>
      <c r="C74" s="17" t="s">
        <v>224</v>
      </c>
      <c r="D74" s="14">
        <v>6440050</v>
      </c>
      <c r="E74" s="14">
        <v>6440050</v>
      </c>
      <c r="F74" s="45">
        <f t="shared" si="7"/>
        <v>100</v>
      </c>
    </row>
    <row r="75" spans="1:6" ht="46.8" x14ac:dyDescent="0.25">
      <c r="A75" s="36"/>
      <c r="B75" s="41" t="s">
        <v>225</v>
      </c>
      <c r="C75" s="17" t="s">
        <v>226</v>
      </c>
      <c r="D75" s="14">
        <v>24660342.260000002</v>
      </c>
      <c r="E75" s="14">
        <v>24660342.260000002</v>
      </c>
      <c r="F75" s="45">
        <f t="shared" si="7"/>
        <v>100</v>
      </c>
    </row>
    <row r="76" spans="1:6" ht="78" x14ac:dyDescent="0.25">
      <c r="A76" s="36"/>
      <c r="B76" s="41" t="s">
        <v>228</v>
      </c>
      <c r="C76" s="17" t="s">
        <v>229</v>
      </c>
      <c r="D76" s="14">
        <v>2224444.04</v>
      </c>
      <c r="E76" s="14">
        <f>D76</f>
        <v>2224444.04</v>
      </c>
      <c r="F76" s="45">
        <f t="shared" si="7"/>
        <v>100</v>
      </c>
    </row>
    <row r="77" spans="1:6" ht="46.8" x14ac:dyDescent="0.25">
      <c r="A77" s="36"/>
      <c r="B77" s="41" t="s">
        <v>136</v>
      </c>
      <c r="C77" s="17" t="s">
        <v>85</v>
      </c>
      <c r="D77" s="14">
        <f>D78+D100+D101+D102+D103+D104+D105+D106+D107+D108+D109+D110+D111</f>
        <v>658426336.91999996</v>
      </c>
      <c r="E77" s="14">
        <f t="shared" si="6"/>
        <v>658426336.91999996</v>
      </c>
      <c r="F77" s="45">
        <f t="shared" ref="F77" si="8">E77/D77%</f>
        <v>100</v>
      </c>
    </row>
    <row r="78" spans="1:6" ht="46.8" x14ac:dyDescent="0.25">
      <c r="A78" s="36"/>
      <c r="B78" s="41" t="s">
        <v>137</v>
      </c>
      <c r="C78" s="17" t="s">
        <v>86</v>
      </c>
      <c r="D78" s="53">
        <f>D79+D80+D81+D82+D83+D84+D85+D86+D87+D88+D89+D90+D91+D92+D93+D94+D95+D96+D97+D98+D99</f>
        <v>324713462.09999996</v>
      </c>
      <c r="E78" s="53">
        <f>E79+E80+E81+E82+E83+E84+E85+E86+E87+E88+E89+E90+E91+E92+E93+E94+E95+E96+E97+E98+E99</f>
        <v>324713462.09999996</v>
      </c>
      <c r="F78" s="45">
        <f>E78/D78%</f>
        <v>100</v>
      </c>
    </row>
    <row r="79" spans="1:6" ht="78" x14ac:dyDescent="0.25">
      <c r="A79" s="36"/>
      <c r="B79" s="41" t="s">
        <v>138</v>
      </c>
      <c r="C79" s="17" t="s">
        <v>87</v>
      </c>
      <c r="D79" s="14">
        <v>351502.92</v>
      </c>
      <c r="E79" s="14">
        <f t="shared" si="6"/>
        <v>351502.92</v>
      </c>
      <c r="F79" s="45">
        <v>100</v>
      </c>
    </row>
    <row r="80" spans="1:6" ht="62.4" x14ac:dyDescent="0.25">
      <c r="A80" s="36"/>
      <c r="B80" s="41" t="s">
        <v>139</v>
      </c>
      <c r="C80" s="17" t="s">
        <v>88</v>
      </c>
      <c r="D80" s="14">
        <v>1768022.57</v>
      </c>
      <c r="E80" s="14">
        <f t="shared" si="6"/>
        <v>1768022.57</v>
      </c>
      <c r="F80" s="45">
        <f t="shared" si="5"/>
        <v>100.00000000000001</v>
      </c>
    </row>
    <row r="81" spans="1:6" ht="93.6" x14ac:dyDescent="0.25">
      <c r="A81" s="36"/>
      <c r="B81" s="41" t="s">
        <v>140</v>
      </c>
      <c r="C81" s="17" t="s">
        <v>89</v>
      </c>
      <c r="D81" s="14">
        <v>222654.56</v>
      </c>
      <c r="E81" s="14">
        <f t="shared" si="6"/>
        <v>222654.56</v>
      </c>
      <c r="F81" s="45">
        <f t="shared" si="5"/>
        <v>100</v>
      </c>
    </row>
    <row r="82" spans="1:6" ht="78" x14ac:dyDescent="0.25">
      <c r="A82" s="36"/>
      <c r="B82" s="41" t="s">
        <v>141</v>
      </c>
      <c r="C82" s="17" t="s">
        <v>90</v>
      </c>
      <c r="D82" s="14">
        <v>2321264.9700000002</v>
      </c>
      <c r="E82" s="14">
        <f t="shared" si="6"/>
        <v>2321264.9700000002</v>
      </c>
      <c r="F82" s="45">
        <f>E82/D82%</f>
        <v>100</v>
      </c>
    </row>
    <row r="83" spans="1:6" ht="93.6" x14ac:dyDescent="0.25">
      <c r="A83" s="36"/>
      <c r="B83" s="41" t="s">
        <v>142</v>
      </c>
      <c r="C83" s="17" t="s">
        <v>91</v>
      </c>
      <c r="D83" s="14">
        <v>1048293.56</v>
      </c>
      <c r="E83" s="14">
        <f>D83</f>
        <v>1048293.56</v>
      </c>
      <c r="F83" s="45">
        <f t="shared" si="5"/>
        <v>100</v>
      </c>
    </row>
    <row r="84" spans="1:6" ht="78" x14ac:dyDescent="0.25">
      <c r="A84" s="36"/>
      <c r="B84" s="41" t="s">
        <v>143</v>
      </c>
      <c r="C84" s="17" t="s">
        <v>92</v>
      </c>
      <c r="D84" s="14">
        <v>22009402.98</v>
      </c>
      <c r="E84" s="14">
        <f t="shared" si="6"/>
        <v>22009402.98</v>
      </c>
      <c r="F84" s="45">
        <f t="shared" si="5"/>
        <v>100</v>
      </c>
    </row>
    <row r="85" spans="1:6" ht="62.4" x14ac:dyDescent="0.25">
      <c r="A85" s="36"/>
      <c r="B85" s="41" t="s">
        <v>144</v>
      </c>
      <c r="C85" s="17" t="s">
        <v>46</v>
      </c>
      <c r="D85" s="14">
        <v>87220.97</v>
      </c>
      <c r="E85" s="14">
        <f t="shared" si="6"/>
        <v>87220.97</v>
      </c>
      <c r="F85" s="45">
        <f>E85/D85%</f>
        <v>100</v>
      </c>
    </row>
    <row r="86" spans="1:6" ht="140.4" x14ac:dyDescent="0.25">
      <c r="A86" s="36"/>
      <c r="B86" s="41" t="s">
        <v>145</v>
      </c>
      <c r="C86" s="17" t="s">
        <v>93</v>
      </c>
      <c r="D86" s="14">
        <v>693537.81</v>
      </c>
      <c r="E86" s="14">
        <f t="shared" si="6"/>
        <v>693537.81</v>
      </c>
      <c r="F86" s="45">
        <f t="shared" si="5"/>
        <v>100</v>
      </c>
    </row>
    <row r="87" spans="1:6" ht="93.6" x14ac:dyDescent="0.25">
      <c r="A87" s="36"/>
      <c r="B87" s="41" t="s">
        <v>146</v>
      </c>
      <c r="C87" s="17" t="s">
        <v>94</v>
      </c>
      <c r="D87" s="14">
        <v>22771.79</v>
      </c>
      <c r="E87" s="14">
        <f t="shared" si="6"/>
        <v>22771.79</v>
      </c>
      <c r="F87" s="45">
        <f t="shared" si="5"/>
        <v>100</v>
      </c>
    </row>
    <row r="88" spans="1:6" ht="62.4" x14ac:dyDescent="0.25">
      <c r="A88" s="36"/>
      <c r="B88" s="41" t="s">
        <v>147</v>
      </c>
      <c r="C88" s="17" t="s">
        <v>95</v>
      </c>
      <c r="D88" s="14">
        <v>24339533.739999998</v>
      </c>
      <c r="E88" s="14">
        <f t="shared" si="6"/>
        <v>24339533.739999998</v>
      </c>
      <c r="F88" s="45">
        <f t="shared" si="5"/>
        <v>100</v>
      </c>
    </row>
    <row r="89" spans="1:6" ht="124.8" x14ac:dyDescent="0.25">
      <c r="A89" s="36"/>
      <c r="B89" s="41" t="s">
        <v>148</v>
      </c>
      <c r="C89" s="17" t="s">
        <v>96</v>
      </c>
      <c r="D89" s="14">
        <v>18743049.82</v>
      </c>
      <c r="E89" s="14">
        <f t="shared" si="6"/>
        <v>18743049.82</v>
      </c>
      <c r="F89" s="45">
        <f t="shared" si="5"/>
        <v>100</v>
      </c>
    </row>
    <row r="90" spans="1:6" ht="78" x14ac:dyDescent="0.25">
      <c r="A90" s="36"/>
      <c r="B90" s="41" t="s">
        <v>149</v>
      </c>
      <c r="C90" s="17" t="s">
        <v>97</v>
      </c>
      <c r="D90" s="14">
        <v>15365631.91</v>
      </c>
      <c r="E90" s="14">
        <f t="shared" si="6"/>
        <v>15365631.91</v>
      </c>
      <c r="F90" s="45">
        <f t="shared" si="5"/>
        <v>100</v>
      </c>
    </row>
    <row r="91" spans="1:6" ht="140.4" x14ac:dyDescent="0.25">
      <c r="A91" s="36"/>
      <c r="B91" s="41" t="s">
        <v>117</v>
      </c>
      <c r="C91" s="17" t="s">
        <v>98</v>
      </c>
      <c r="D91" s="14">
        <v>3000</v>
      </c>
      <c r="E91" s="14">
        <f t="shared" si="6"/>
        <v>3000</v>
      </c>
      <c r="F91" s="45">
        <f t="shared" si="5"/>
        <v>100</v>
      </c>
    </row>
    <row r="92" spans="1:6" ht="156" x14ac:dyDescent="0.25">
      <c r="A92" s="36"/>
      <c r="B92" s="41" t="s">
        <v>150</v>
      </c>
      <c r="C92" s="17" t="s">
        <v>99</v>
      </c>
      <c r="D92" s="14">
        <v>55901754.859999999</v>
      </c>
      <c r="E92" s="14">
        <f t="shared" si="6"/>
        <v>55901754.859999999</v>
      </c>
      <c r="F92" s="45">
        <f t="shared" si="5"/>
        <v>100</v>
      </c>
    </row>
    <row r="93" spans="1:6" ht="187.2" x14ac:dyDescent="0.25">
      <c r="A93" s="36"/>
      <c r="B93" s="41" t="s">
        <v>152</v>
      </c>
      <c r="C93" s="17" t="s">
        <v>100</v>
      </c>
      <c r="D93" s="14">
        <v>160930291.09</v>
      </c>
      <c r="E93" s="14">
        <f t="shared" si="6"/>
        <v>160930291.09</v>
      </c>
      <c r="F93" s="45">
        <f t="shared" si="5"/>
        <v>100</v>
      </c>
    </row>
    <row r="94" spans="1:6" ht="78" x14ac:dyDescent="0.25">
      <c r="A94" s="36"/>
      <c r="B94" s="41" t="s">
        <v>151</v>
      </c>
      <c r="C94" s="17" t="s">
        <v>101</v>
      </c>
      <c r="D94" s="14">
        <v>638317</v>
      </c>
      <c r="E94" s="14">
        <f t="shared" si="6"/>
        <v>638317</v>
      </c>
      <c r="F94" s="45">
        <v>100</v>
      </c>
    </row>
    <row r="95" spans="1:6" ht="140.4" x14ac:dyDescent="0.25">
      <c r="A95" s="36"/>
      <c r="B95" s="41" t="s">
        <v>153</v>
      </c>
      <c r="C95" s="17" t="s">
        <v>102</v>
      </c>
      <c r="D95" s="14">
        <v>5839808</v>
      </c>
      <c r="E95" s="14">
        <f t="shared" si="6"/>
        <v>5839808</v>
      </c>
      <c r="F95" s="45">
        <f t="shared" si="5"/>
        <v>100</v>
      </c>
    </row>
    <row r="96" spans="1:6" ht="78" x14ac:dyDescent="0.25">
      <c r="A96" s="36"/>
      <c r="B96" s="41" t="s">
        <v>118</v>
      </c>
      <c r="C96" s="17" t="s">
        <v>43</v>
      </c>
      <c r="D96" s="14">
        <v>42957.34</v>
      </c>
      <c r="E96" s="14">
        <f t="shared" si="6"/>
        <v>42957.34</v>
      </c>
      <c r="F96" s="45">
        <f t="shared" si="5"/>
        <v>100</v>
      </c>
    </row>
    <row r="97" spans="1:6" ht="156" x14ac:dyDescent="0.25">
      <c r="A97" s="36"/>
      <c r="B97" s="41" t="s">
        <v>119</v>
      </c>
      <c r="C97" s="17" t="s">
        <v>44</v>
      </c>
      <c r="D97" s="14">
        <v>10981494.560000001</v>
      </c>
      <c r="E97" s="14">
        <f t="shared" si="6"/>
        <v>10981494.560000001</v>
      </c>
      <c r="F97" s="45">
        <f t="shared" si="5"/>
        <v>100</v>
      </c>
    </row>
    <row r="98" spans="1:6" ht="46.8" x14ac:dyDescent="0.25">
      <c r="A98" s="36"/>
      <c r="B98" s="41" t="s">
        <v>232</v>
      </c>
      <c r="C98" s="24" t="s">
        <v>234</v>
      </c>
      <c r="D98" s="14">
        <v>3132948.23</v>
      </c>
      <c r="E98" s="14">
        <f t="shared" si="6"/>
        <v>3132948.23</v>
      </c>
      <c r="F98" s="45">
        <f t="shared" si="5"/>
        <v>100</v>
      </c>
    </row>
    <row r="99" spans="1:6" ht="62.4" x14ac:dyDescent="0.25">
      <c r="A99" s="36"/>
      <c r="B99" s="41" t="s">
        <v>232</v>
      </c>
      <c r="C99" s="24" t="s">
        <v>233</v>
      </c>
      <c r="D99" s="14">
        <v>270003.42</v>
      </c>
      <c r="E99" s="14">
        <f t="shared" si="6"/>
        <v>270003.42</v>
      </c>
      <c r="F99" s="45">
        <f t="shared" si="5"/>
        <v>99.999999999999986</v>
      </c>
    </row>
    <row r="100" spans="1:6" ht="93.6" x14ac:dyDescent="0.3">
      <c r="A100" s="36"/>
      <c r="B100" s="41" t="s">
        <v>154</v>
      </c>
      <c r="C100" s="23" t="s">
        <v>103</v>
      </c>
      <c r="D100" s="14">
        <v>3749582.55</v>
      </c>
      <c r="E100" s="14">
        <f t="shared" si="6"/>
        <v>3749582.55</v>
      </c>
      <c r="F100" s="45">
        <f>E100/D100%</f>
        <v>100</v>
      </c>
    </row>
    <row r="101" spans="1:6" ht="78" x14ac:dyDescent="0.25">
      <c r="A101" s="36"/>
      <c r="B101" s="41" t="s">
        <v>120</v>
      </c>
      <c r="C101" s="17" t="s">
        <v>104</v>
      </c>
      <c r="D101" s="14">
        <v>32141000</v>
      </c>
      <c r="E101" s="14">
        <f t="shared" si="6"/>
        <v>32141000</v>
      </c>
      <c r="F101" s="45">
        <f>E101/D101%</f>
        <v>100</v>
      </c>
    </row>
    <row r="102" spans="1:6" ht="62.4" x14ac:dyDescent="0.25">
      <c r="A102" s="36"/>
      <c r="B102" s="41" t="s">
        <v>235</v>
      </c>
      <c r="C102" s="17" t="s">
        <v>121</v>
      </c>
      <c r="D102" s="14">
        <v>2089340.91</v>
      </c>
      <c r="E102" s="14">
        <f t="shared" si="6"/>
        <v>2089340.91</v>
      </c>
      <c r="F102" s="45">
        <f>E102/D102%</f>
        <v>99.999999999999986</v>
      </c>
    </row>
    <row r="103" spans="1:6" ht="78" x14ac:dyDescent="0.25">
      <c r="A103" s="36"/>
      <c r="B103" s="41" t="s">
        <v>155</v>
      </c>
      <c r="C103" s="17" t="s">
        <v>105</v>
      </c>
      <c r="D103" s="14">
        <v>86634.5</v>
      </c>
      <c r="E103" s="14">
        <f t="shared" si="6"/>
        <v>86634.5</v>
      </c>
      <c r="F103" s="45">
        <f t="shared" si="5"/>
        <v>100</v>
      </c>
    </row>
    <row r="104" spans="1:6" ht="93.6" x14ac:dyDescent="0.25">
      <c r="A104" s="36"/>
      <c r="B104" s="41" t="s">
        <v>156</v>
      </c>
      <c r="C104" s="17" t="s">
        <v>106</v>
      </c>
      <c r="D104" s="14">
        <v>2136329.9500000002</v>
      </c>
      <c r="E104" s="14">
        <f t="shared" si="6"/>
        <v>2136329.9500000002</v>
      </c>
      <c r="F104" s="45">
        <f t="shared" si="5"/>
        <v>100</v>
      </c>
    </row>
    <row r="105" spans="1:6" ht="46.8" x14ac:dyDescent="0.25">
      <c r="A105" s="36"/>
      <c r="B105" s="41" t="s">
        <v>157</v>
      </c>
      <c r="C105" s="17" t="s">
        <v>107</v>
      </c>
      <c r="D105" s="14">
        <v>25956805.649999999</v>
      </c>
      <c r="E105" s="14">
        <f t="shared" si="6"/>
        <v>25956805.649999999</v>
      </c>
      <c r="F105" s="45">
        <f t="shared" si="5"/>
        <v>100</v>
      </c>
    </row>
    <row r="106" spans="1:6" ht="46.8" x14ac:dyDescent="0.25">
      <c r="A106" s="36"/>
      <c r="B106" s="41" t="s">
        <v>158</v>
      </c>
      <c r="C106" s="17" t="s">
        <v>58</v>
      </c>
      <c r="D106" s="14">
        <v>148578538.06999999</v>
      </c>
      <c r="E106" s="14">
        <f t="shared" si="6"/>
        <v>148578538.06999999</v>
      </c>
      <c r="F106" s="45">
        <f t="shared" si="5"/>
        <v>100</v>
      </c>
    </row>
    <row r="107" spans="1:6" ht="78" x14ac:dyDescent="0.25">
      <c r="A107" s="36"/>
      <c r="B107" s="41" t="s">
        <v>237</v>
      </c>
      <c r="C107" s="17" t="s">
        <v>238</v>
      </c>
      <c r="D107" s="14">
        <v>16405200</v>
      </c>
      <c r="E107" s="14">
        <f t="shared" si="6"/>
        <v>16405200</v>
      </c>
      <c r="F107" s="45">
        <f t="shared" si="5"/>
        <v>100</v>
      </c>
    </row>
    <row r="108" spans="1:6" ht="62.4" x14ac:dyDescent="0.25">
      <c r="A108" s="36"/>
      <c r="B108" s="41" t="s">
        <v>159</v>
      </c>
      <c r="C108" s="17" t="s">
        <v>236</v>
      </c>
      <c r="D108" s="14">
        <v>9650159.1400000006</v>
      </c>
      <c r="E108" s="14">
        <f t="shared" si="6"/>
        <v>9650159.1400000006</v>
      </c>
      <c r="F108" s="45">
        <v>100</v>
      </c>
    </row>
    <row r="109" spans="1:6" ht="62.4" x14ac:dyDescent="0.25">
      <c r="A109" s="36"/>
      <c r="B109" s="41" t="s">
        <v>160</v>
      </c>
      <c r="C109" s="17" t="s">
        <v>108</v>
      </c>
      <c r="D109" s="14">
        <v>30570.02</v>
      </c>
      <c r="E109" s="14">
        <f t="shared" si="6"/>
        <v>30570.02</v>
      </c>
      <c r="F109" s="45">
        <f>E109/D109%</f>
        <v>100</v>
      </c>
    </row>
    <row r="110" spans="1:6" ht="46.8" x14ac:dyDescent="0.25">
      <c r="A110" s="36"/>
      <c r="B110" s="41" t="s">
        <v>161</v>
      </c>
      <c r="C110" s="17" t="s">
        <v>109</v>
      </c>
      <c r="D110" s="14">
        <v>32674125</v>
      </c>
      <c r="E110" s="14">
        <f t="shared" si="6"/>
        <v>32674125</v>
      </c>
      <c r="F110" s="45">
        <f t="shared" si="5"/>
        <v>100</v>
      </c>
    </row>
    <row r="111" spans="1:6" ht="62.4" x14ac:dyDescent="0.25">
      <c r="A111" s="36"/>
      <c r="B111" s="41" t="s">
        <v>162</v>
      </c>
      <c r="C111" s="17" t="s">
        <v>5</v>
      </c>
      <c r="D111" s="14">
        <f>D112+D113</f>
        <v>60214589.030000001</v>
      </c>
      <c r="E111" s="14">
        <f t="shared" si="6"/>
        <v>60214589.030000001</v>
      </c>
      <c r="F111" s="45">
        <f t="shared" si="5"/>
        <v>100</v>
      </c>
    </row>
    <row r="112" spans="1:6" ht="62.4" x14ac:dyDescent="0.25">
      <c r="A112" s="36"/>
      <c r="B112" s="41" t="s">
        <v>163</v>
      </c>
      <c r="C112" s="17" t="s">
        <v>110</v>
      </c>
      <c r="D112" s="14">
        <v>54809241</v>
      </c>
      <c r="E112" s="14">
        <f t="shared" si="6"/>
        <v>54809241</v>
      </c>
      <c r="F112" s="45">
        <f t="shared" si="5"/>
        <v>100</v>
      </c>
    </row>
    <row r="113" spans="1:6" ht="62.4" x14ac:dyDescent="0.25">
      <c r="A113" s="36"/>
      <c r="B113" s="41" t="s">
        <v>164</v>
      </c>
      <c r="C113" s="17" t="s">
        <v>111</v>
      </c>
      <c r="D113" s="14">
        <v>5405348.0300000003</v>
      </c>
      <c r="E113" s="14">
        <f t="shared" si="6"/>
        <v>5405348.0300000003</v>
      </c>
      <c r="F113" s="45">
        <f t="shared" si="5"/>
        <v>100</v>
      </c>
    </row>
    <row r="114" spans="1:6" ht="15.6" x14ac:dyDescent="0.3">
      <c r="A114" s="36"/>
      <c r="B114" s="48" t="s">
        <v>47</v>
      </c>
      <c r="C114" s="54" t="s">
        <v>4</v>
      </c>
      <c r="D114" s="55">
        <f>D115</f>
        <v>29858249.470000003</v>
      </c>
      <c r="E114" s="14">
        <f t="shared" si="6"/>
        <v>29858249.470000003</v>
      </c>
      <c r="F114" s="45">
        <f t="shared" si="5"/>
        <v>100</v>
      </c>
    </row>
    <row r="115" spans="1:6" ht="31.2" x14ac:dyDescent="0.25">
      <c r="A115" s="36"/>
      <c r="B115" s="41" t="s">
        <v>165</v>
      </c>
      <c r="C115" s="17" t="s">
        <v>3</v>
      </c>
      <c r="D115" s="14">
        <f>D116+D117+D118+D119+D120+D121+D122</f>
        <v>29858249.470000003</v>
      </c>
      <c r="E115" s="14">
        <f t="shared" si="6"/>
        <v>29858249.470000003</v>
      </c>
      <c r="F115" s="45">
        <f t="shared" ref="F115:F128" si="9">E115/D115%</f>
        <v>100</v>
      </c>
    </row>
    <row r="116" spans="1:6" ht="303" customHeight="1" x14ac:dyDescent="0.25">
      <c r="A116" s="36"/>
      <c r="B116" s="41" t="s">
        <v>240</v>
      </c>
      <c r="C116" s="17" t="s">
        <v>241</v>
      </c>
      <c r="D116" s="14">
        <v>9514840</v>
      </c>
      <c r="E116" s="14">
        <f>D116</f>
        <v>9514840</v>
      </c>
      <c r="F116" s="45">
        <f>E116/D116%</f>
        <v>100</v>
      </c>
    </row>
    <row r="117" spans="1:6" ht="381.75" customHeight="1" x14ac:dyDescent="0.25">
      <c r="A117" s="36"/>
      <c r="B117" s="41" t="s">
        <v>242</v>
      </c>
      <c r="C117" s="17" t="s">
        <v>243</v>
      </c>
      <c r="D117" s="14">
        <v>7263910.4199999999</v>
      </c>
      <c r="E117" s="14">
        <f>D117</f>
        <v>7263910.4199999999</v>
      </c>
      <c r="F117" s="45">
        <f>E117/D117%</f>
        <v>100</v>
      </c>
    </row>
    <row r="118" spans="1:6" ht="62.4" x14ac:dyDescent="0.25">
      <c r="A118" s="36"/>
      <c r="B118" s="41" t="s">
        <v>166</v>
      </c>
      <c r="C118" s="17" t="s">
        <v>112</v>
      </c>
      <c r="D118" s="14">
        <v>1106283.1499999999</v>
      </c>
      <c r="E118" s="14">
        <f>D118</f>
        <v>1106283.1499999999</v>
      </c>
      <c r="F118" s="45">
        <f>E118/D118%</f>
        <v>100</v>
      </c>
    </row>
    <row r="119" spans="1:6" ht="85.5" customHeight="1" x14ac:dyDescent="0.25">
      <c r="A119" s="36"/>
      <c r="B119" s="41" t="s">
        <v>248</v>
      </c>
      <c r="C119" s="17" t="s">
        <v>249</v>
      </c>
      <c r="D119" s="14">
        <v>2409733</v>
      </c>
      <c r="E119" s="14">
        <f>D119</f>
        <v>2409733</v>
      </c>
      <c r="F119" s="45">
        <f>E119/D119%</f>
        <v>99.999999999999986</v>
      </c>
    </row>
    <row r="120" spans="1:6" ht="156" x14ac:dyDescent="0.25">
      <c r="A120" s="36"/>
      <c r="B120" s="41" t="s">
        <v>167</v>
      </c>
      <c r="C120" s="17" t="s">
        <v>239</v>
      </c>
      <c r="D120" s="14">
        <v>2117743.2799999998</v>
      </c>
      <c r="E120" s="14">
        <f t="shared" si="6"/>
        <v>2117743.2799999998</v>
      </c>
      <c r="F120" s="45">
        <f t="shared" si="9"/>
        <v>100</v>
      </c>
    </row>
    <row r="121" spans="1:6" ht="202.8" x14ac:dyDescent="0.25">
      <c r="A121" s="36"/>
      <c r="B121" s="41" t="s">
        <v>244</v>
      </c>
      <c r="C121" s="17" t="s">
        <v>245</v>
      </c>
      <c r="D121" s="14">
        <v>4365570</v>
      </c>
      <c r="E121" s="14">
        <f>D121</f>
        <v>4365570</v>
      </c>
      <c r="F121" s="45">
        <f>E121/D121%</f>
        <v>100</v>
      </c>
    </row>
    <row r="122" spans="1:6" ht="77.25" customHeight="1" x14ac:dyDescent="0.25">
      <c r="A122" s="36"/>
      <c r="B122" s="41" t="s">
        <v>246</v>
      </c>
      <c r="C122" s="17" t="s">
        <v>247</v>
      </c>
      <c r="D122" s="14">
        <v>3080169.62</v>
      </c>
      <c r="E122" s="14">
        <f>D122</f>
        <v>3080169.62</v>
      </c>
      <c r="F122" s="45">
        <f>E122/D122%</f>
        <v>100</v>
      </c>
    </row>
    <row r="123" spans="1:6" ht="15.6" x14ac:dyDescent="0.25">
      <c r="A123" s="36"/>
      <c r="B123" s="41" t="s">
        <v>168</v>
      </c>
      <c r="C123" s="17" t="s">
        <v>2</v>
      </c>
      <c r="D123" s="14">
        <f>D125</f>
        <v>1413367.6</v>
      </c>
      <c r="E123" s="14">
        <f>E125</f>
        <v>2531414.02</v>
      </c>
      <c r="F123" s="45">
        <f t="shared" si="9"/>
        <v>179.10514009235811</v>
      </c>
    </row>
    <row r="124" spans="1:6" ht="31.2" x14ac:dyDescent="0.25">
      <c r="A124" s="36"/>
      <c r="B124" s="41" t="s">
        <v>169</v>
      </c>
      <c r="C124" s="17" t="s">
        <v>113</v>
      </c>
      <c r="D124" s="14">
        <f>D125</f>
        <v>1413367.6</v>
      </c>
      <c r="E124" s="14">
        <f>E125</f>
        <v>2531414.02</v>
      </c>
      <c r="F124" s="45">
        <f t="shared" si="9"/>
        <v>179.10514009235811</v>
      </c>
    </row>
    <row r="125" spans="1:6" ht="46.8" x14ac:dyDescent="0.25">
      <c r="A125" s="36"/>
      <c r="B125" s="41" t="s">
        <v>170</v>
      </c>
      <c r="C125" s="17" t="s">
        <v>114</v>
      </c>
      <c r="D125" s="14">
        <v>1413367.6</v>
      </c>
      <c r="E125" s="14">
        <v>2531414.02</v>
      </c>
      <c r="F125" s="45">
        <f t="shared" si="9"/>
        <v>179.10514009235811</v>
      </c>
    </row>
    <row r="126" spans="1:6" ht="62.4" x14ac:dyDescent="0.25">
      <c r="A126" s="36"/>
      <c r="B126" s="41" t="s">
        <v>171</v>
      </c>
      <c r="C126" s="11" t="s">
        <v>1</v>
      </c>
      <c r="D126" s="12">
        <f>D127</f>
        <v>-7246710.7199999997</v>
      </c>
      <c r="E126" s="12">
        <f>E127</f>
        <v>-7701858.1299999999</v>
      </c>
      <c r="F126" s="43">
        <f t="shared" si="9"/>
        <v>106.28074484529721</v>
      </c>
    </row>
    <row r="127" spans="1:6" ht="62.4" x14ac:dyDescent="0.3">
      <c r="A127" s="36"/>
      <c r="B127" s="41" t="s">
        <v>171</v>
      </c>
      <c r="C127" s="26" t="s">
        <v>122</v>
      </c>
      <c r="D127" s="12">
        <v>-7246710.7199999997</v>
      </c>
      <c r="E127" s="12">
        <v>-7701858.1299999999</v>
      </c>
      <c r="F127" s="43">
        <f t="shared" si="9"/>
        <v>106.28074484529721</v>
      </c>
    </row>
    <row r="128" spans="1:6" ht="31.8" thickBot="1" x14ac:dyDescent="0.35">
      <c r="A128" s="4"/>
      <c r="B128" s="49" t="s">
        <v>0</v>
      </c>
      <c r="C128" s="50" t="s">
        <v>40</v>
      </c>
      <c r="D128" s="51">
        <f>D7+D56</f>
        <v>1663401988.6099999</v>
      </c>
      <c r="E128" s="51">
        <f>E7+E56</f>
        <v>1677188921.5599999</v>
      </c>
      <c r="F128" s="52">
        <f t="shared" si="9"/>
        <v>100.82883951350334</v>
      </c>
    </row>
    <row r="129" spans="1:6" ht="15" x14ac:dyDescent="0.25">
      <c r="A129" s="4"/>
      <c r="B129" s="27"/>
      <c r="C129" s="27"/>
      <c r="D129" s="28"/>
      <c r="E129" s="28"/>
      <c r="F129" s="29"/>
    </row>
    <row r="130" spans="1:6" ht="18" x14ac:dyDescent="0.35">
      <c r="B130" s="61"/>
      <c r="C130" s="61"/>
      <c r="D130" s="31"/>
      <c r="E130" s="31"/>
      <c r="F130" s="32"/>
    </row>
    <row r="131" spans="1:6" ht="18" x14ac:dyDescent="0.35">
      <c r="B131" s="30"/>
      <c r="C131" s="30"/>
      <c r="D131" s="31"/>
      <c r="E131" s="31"/>
      <c r="F131" s="34"/>
    </row>
    <row r="132" spans="1:6" ht="18" x14ac:dyDescent="0.35">
      <c r="B132" s="58" t="s">
        <v>59</v>
      </c>
      <c r="C132" s="58"/>
      <c r="D132" s="31"/>
      <c r="E132" s="31"/>
      <c r="F132" s="32"/>
    </row>
    <row r="133" spans="1:6" ht="18" x14ac:dyDescent="0.35">
      <c r="B133" s="58" t="s">
        <v>48</v>
      </c>
      <c r="C133" s="58"/>
      <c r="D133" s="31"/>
      <c r="E133" s="31"/>
      <c r="F133" s="32"/>
    </row>
    <row r="134" spans="1:6" ht="18" x14ac:dyDescent="0.35">
      <c r="B134" s="58" t="s">
        <v>115</v>
      </c>
      <c r="C134" s="58"/>
      <c r="D134" s="31"/>
      <c r="E134" s="31"/>
      <c r="F134" s="32"/>
    </row>
    <row r="135" spans="1:6" ht="18" x14ac:dyDescent="0.35">
      <c r="B135" s="33" t="s">
        <v>49</v>
      </c>
      <c r="C135" s="32"/>
      <c r="D135" s="31"/>
      <c r="E135" s="56" t="s">
        <v>60</v>
      </c>
      <c r="F135" s="57"/>
    </row>
  </sheetData>
  <autoFilter ref="B5:F128"/>
  <mergeCells count="8">
    <mergeCell ref="E135:F135"/>
    <mergeCell ref="B134:C134"/>
    <mergeCell ref="B1:F1"/>
    <mergeCell ref="B2:F2"/>
    <mergeCell ref="B3:F3"/>
    <mergeCell ref="B130:C130"/>
    <mergeCell ref="B132:C132"/>
    <mergeCell ref="B133:C133"/>
  </mergeCells>
  <pageMargins left="0.39370078740157483" right="0.39370078740157483" top="0.78740157480314965" bottom="0.39370078740157483" header="0.39370078740157483" footer="0.39370078740157483"/>
  <pageSetup scale="65" fitToHeight="9" orientation="portrait" r:id="rId1"/>
  <headerFooter differentFirst="1" alignWithMargins="0">
    <oddHeader>&amp;C&amp;P</oddHeader>
  </headerFooter>
  <rowBreaks count="4" manualBreakCount="4">
    <brk id="33" max="5" man="1"/>
    <brk id="49" max="5" man="1"/>
    <brk id="82" max="5" man="1"/>
    <brk id="92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Q1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План доходов_11</vt:lpstr>
      <vt:lpstr>Лист1</vt:lpstr>
      <vt:lpstr>'План доходов_11'!Заголовки_для_печати</vt:lpstr>
      <vt:lpstr>'План доходов_11'!Область_печати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GrPaNV</dc:creator>
  <cp:lastModifiedBy>Grpavv</cp:lastModifiedBy>
  <cp:lastPrinted>2022-11-14T07:45:06Z</cp:lastPrinted>
  <dcterms:created xsi:type="dcterms:W3CDTF">2018-09-24T12:12:02Z</dcterms:created>
  <dcterms:modified xsi:type="dcterms:W3CDTF">2022-11-14T07:47:52Z</dcterms:modified>
</cp:coreProperties>
</file>